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BuÇalışmaKitabı"/>
  <mc:AlternateContent xmlns:mc="http://schemas.openxmlformats.org/markup-compatibility/2006">
    <mc:Choice Requires="x15">
      <x15ac:absPath xmlns:x15ac="http://schemas.microsoft.com/office/spreadsheetml/2010/11/ac" url="C:\Users\Firat\Desktop\"/>
    </mc:Choice>
  </mc:AlternateContent>
  <xr:revisionPtr revIDLastSave="0" documentId="13_ncr:1_{1D1D4D17-7266-4CE2-9B92-052AD0385B53}" xr6:coauthVersionLast="47" xr6:coauthVersionMax="47" xr10:uidLastSave="{00000000-0000-0000-0000-000000000000}"/>
  <bookViews>
    <workbookView xWindow="-120" yWindow="-120" windowWidth="29040" windowHeight="15720" tabRatio="949" xr2:uid="{00000000-000D-0000-FFFF-FFFF00000000}"/>
  </bookViews>
  <sheets>
    <sheet name="F001" sheetId="1" r:id="rId1"/>
    <sheet name="F016" sheetId="23" r:id="rId2"/>
    <sheet name="F082" sheetId="24" r:id="rId3"/>
    <sheet name="F015" sheetId="25" r:id="rId4"/>
  </sheets>
  <definedNames>
    <definedName name="_xlnm.Print_Area" localSheetId="0">'F001'!$B$1:$I$78</definedName>
    <definedName name="_xlnm.Print_Area" localSheetId="3">'F015'!$B$1:$I$139</definedName>
    <definedName name="_xlnm.Print_Area" localSheetId="1">'F016'!$B$1:$U$68</definedName>
    <definedName name="_xlnm.Print_Area" localSheetId="2">'F082'!$B$1:$R$42</definedName>
    <definedName name="_xlnm.Print_Titles" localSheetId="0">'F001'!$1:$6</definedName>
    <definedName name="_xlnm.Print_Titles" localSheetId="3">'F015'!$1:$6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23" l="1"/>
  <c r="H19" i="23"/>
  <c r="R17" i="23"/>
  <c r="R19" i="23"/>
  <c r="R18" i="23"/>
  <c r="H18" i="23"/>
  <c r="C19" i="25" l="1"/>
  <c r="C13" i="25"/>
  <c r="C17" i="1" l="1"/>
  <c r="I18" i="24" l="1"/>
  <c r="G18" i="24"/>
  <c r="E18" i="24"/>
  <c r="C7" i="24"/>
  <c r="T14" i="23"/>
  <c r="N14" i="23"/>
  <c r="G11" i="23"/>
  <c r="G10" i="23"/>
  <c r="G9" i="23"/>
  <c r="G8" i="23"/>
  <c r="G7" i="23"/>
  <c r="C12" i="24" l="1"/>
  <c r="H6" i="25" l="1"/>
  <c r="C66" i="1" l="1"/>
  <c r="C13" i="24" l="1"/>
  <c r="C20" i="25" l="1"/>
  <c r="H11" i="25" l="1"/>
  <c r="C12" i="25"/>
  <c r="H12" i="25"/>
  <c r="C17" i="25" l="1"/>
  <c r="C16" i="25"/>
  <c r="H15" i="25"/>
  <c r="C15" i="25"/>
  <c r="H14" i="25"/>
  <c r="D106" i="25" s="1"/>
  <c r="C14" i="25"/>
  <c r="H13" i="25"/>
  <c r="C11" i="25"/>
  <c r="C9" i="25"/>
  <c r="C8" i="25"/>
  <c r="C7" i="25"/>
  <c r="L39" i="24"/>
  <c r="L38" i="24"/>
  <c r="C38" i="24"/>
  <c r="C14" i="24"/>
  <c r="C10" i="24"/>
  <c r="C9" i="24"/>
  <c r="C8" i="24"/>
  <c r="M6" i="24"/>
  <c r="H110" i="25" l="1"/>
  <c r="R20" i="23"/>
  <c r="H17" i="23"/>
  <c r="G22" i="23" l="1"/>
  <c r="Q22" i="23" s="1"/>
  <c r="M40" i="23"/>
  <c r="Q67" i="23"/>
  <c r="Q66" i="23"/>
  <c r="G66" i="23"/>
  <c r="N43" i="23"/>
  <c r="Q6" i="23"/>
  <c r="D75" i="1" l="1"/>
  <c r="H75" i="1" l="1"/>
</calcChain>
</file>

<file path=xl/sharedStrings.xml><?xml version="1.0" encoding="utf-8"?>
<sst xmlns="http://schemas.openxmlformats.org/spreadsheetml/2006/main" count="574" uniqueCount="406">
  <si>
    <t>Firma Adı/Ünvanı</t>
  </si>
  <si>
    <t>Merkez Adres</t>
  </si>
  <si>
    <t>Üretim/Hizmet Yeri/Şube Adres(ler)i
*Merkez adresten farklı ise</t>
  </si>
  <si>
    <t>Kuruluş İrtibat, İletişim ve Çalışma Bilgileri</t>
  </si>
  <si>
    <t>Başvuru Tarihi</t>
  </si>
  <si>
    <t>Telefon</t>
  </si>
  <si>
    <t>Faks</t>
  </si>
  <si>
    <t>Kuruluş Yetkilisi Adı/Soyadı</t>
  </si>
  <si>
    <t>Yarı Zamanlı Çalışan Sayısı</t>
  </si>
  <si>
    <t>Aynı işi Yapan Çalışan Sayısı</t>
  </si>
  <si>
    <t>Vergi Dairesi/No</t>
  </si>
  <si>
    <t>Web Adresi</t>
  </si>
  <si>
    <t>E-Posta</t>
  </si>
  <si>
    <t>Vardiya Bilgileri</t>
  </si>
  <si>
    <t>1.Vardiya</t>
  </si>
  <si>
    <t>2.Vardiya</t>
  </si>
  <si>
    <t>3.Vardiya</t>
  </si>
  <si>
    <t xml:space="preserve">Vardiya Çalışan sayısı  </t>
  </si>
  <si>
    <t>Vardiya Çalışan Saati</t>
  </si>
  <si>
    <t>Vardiyalarda Yapılan Prosesler hakkında bilgi veriniz</t>
  </si>
  <si>
    <t>Başvuru Türü</t>
  </si>
  <si>
    <t>Talep Edilen  Standartlar</t>
  </si>
  <si>
    <t>Politika ve Hedefler</t>
  </si>
  <si>
    <t>İç Tetkik</t>
  </si>
  <si>
    <t>Operasyonel Prosesler</t>
  </si>
  <si>
    <t>Bunların dışındaki diğer faaliyetler</t>
  </si>
  <si>
    <t>Varsa hariç tutulan standart maddeleri</t>
  </si>
  <si>
    <t>Daha büyük bir şirketle ilişkiniz varsa bilgi veriniz.</t>
  </si>
  <si>
    <t>Varsa çalıştığınız danışmanın adı-soyadı ve/veya firma adı</t>
  </si>
  <si>
    <t>ISO 14001 ÇYS ile ilgili bilgiler</t>
  </si>
  <si>
    <t>Çevresel faaliyetler ile ilgili önemli çevre etki boyutlarınız nelerdir?</t>
  </si>
  <si>
    <t>ISO 45001 İSGYS ile ilgili bilgiler</t>
  </si>
  <si>
    <t>ISO 22000 GGYS ile ilgili bilgiler</t>
  </si>
  <si>
    <t>Doküman Yayın Tarihi</t>
  </si>
  <si>
    <t>Son İç Tetkik Tarihi</t>
  </si>
  <si>
    <t>Son YGG toplantı Tarihi</t>
  </si>
  <si>
    <t>Talep Edilen Denetim Tarihi</t>
  </si>
  <si>
    <t>Tarih / İmza</t>
  </si>
  <si>
    <t>Doküman No</t>
  </si>
  <si>
    <t>Tarih</t>
  </si>
  <si>
    <t>Revizyon Tarihi</t>
  </si>
  <si>
    <t>Revizyon No</t>
  </si>
  <si>
    <t>Sayfa</t>
  </si>
  <si>
    <t>F001</t>
  </si>
  <si>
    <t>--</t>
  </si>
  <si>
    <t xml:space="preserve">Başvuru için tarafımıza iletilmesi gereken evraklar.  </t>
  </si>
  <si>
    <t>Mevsimlik Çalışan Sayısı Çalışan Sayısı</t>
  </si>
  <si>
    <t>Toplam Çalışan Sayısı</t>
  </si>
  <si>
    <t>Yeni Başvuru</t>
  </si>
  <si>
    <t>Kapsam ve Adres Değişikliği</t>
  </si>
  <si>
    <t>Belgelendirme Kapsamı (Sertifika Üzerinde Yer Almasını Talep Ettiğiniz Kapsamı Yazınız.)</t>
  </si>
  <si>
    <t>Diğer</t>
  </si>
  <si>
    <t>Personel Sayısı</t>
  </si>
  <si>
    <t>Faaliyet Adı</t>
  </si>
  <si>
    <t>Uygunsuzluk, DÖF</t>
  </si>
  <si>
    <t>Varsa Tekrarlanan Faaliyet/ Pozisyonlardaki Personel Sayısı</t>
  </si>
  <si>
    <t>MÜŞTERİ NO</t>
  </si>
  <si>
    <t>Taşeron Çalışan Sayısı</t>
  </si>
  <si>
    <t>Vardiyalı Çalışan Sayısı</t>
  </si>
  <si>
    <t>Şube Sayısı</t>
  </si>
  <si>
    <t>Müşteri Yetkilisi
Adı / Soyadı / Ünvanı</t>
  </si>
  <si>
    <t>Kuruluş Yönetim Temsilcisi
Adı/ Soyadı</t>
  </si>
  <si>
    <t>Taşeron, Yarı zamanlı,
Sözleşmeli, Çalışan Sayısı</t>
  </si>
  <si>
    <t>SERTİFİKASYON TALEP FORMU</t>
  </si>
  <si>
    <t>Vardiya Sayısı</t>
  </si>
  <si>
    <t>Efektif Çalışan Sayısı</t>
  </si>
  <si>
    <t>Önerilen Denetçi/ Teknik Uzman</t>
  </si>
  <si>
    <t>Karar Alıcı(lar)</t>
  </si>
  <si>
    <t>Çalışan Sayısı</t>
  </si>
  <si>
    <t>ISO 9001:2015</t>
  </si>
  <si>
    <t>ISO 22000:2018</t>
  </si>
  <si>
    <t>ISO 45001:2018</t>
  </si>
  <si>
    <t>ISO/IEC 27701:2019</t>
  </si>
  <si>
    <t>Tarihi</t>
  </si>
  <si>
    <t>Kapsam TR</t>
  </si>
  <si>
    <t>Kapsam ENG</t>
  </si>
  <si>
    <t>HASAN DAŞ</t>
  </si>
  <si>
    <t>D</t>
  </si>
  <si>
    <t>Standard</t>
  </si>
  <si>
    <t>A</t>
  </si>
  <si>
    <t>B</t>
  </si>
  <si>
    <t>E</t>
  </si>
  <si>
    <t>DEĞERLENDİRME</t>
  </si>
  <si>
    <t xml:space="preserve"> ISO 14001:2015</t>
  </si>
  <si>
    <t xml:space="preserve"> ISO 50001:2018</t>
  </si>
  <si>
    <t>C</t>
  </si>
  <si>
    <t>TR</t>
  </si>
  <si>
    <t>ENG</t>
  </si>
  <si>
    <t>=</t>
  </si>
  <si>
    <t>c =</t>
  </si>
  <si>
    <t>&lt;</t>
  </si>
  <si>
    <t>DÜŞÜK</t>
  </si>
  <si>
    <t>Ek Diğer Bilgiler</t>
  </si>
  <si>
    <t>BELGELENDİRME
SORUMLUSU</t>
  </si>
  <si>
    <t>BELGELENDİRME
MÜDÜRÜ</t>
  </si>
  <si>
    <t>ISO 50001 için, F016 EnYS bilgilerine göre hesaplandı.</t>
  </si>
  <si>
    <t>(𝐹EC × 0.25) + (𝐹ES × 0.25) + (𝐹SEU × 0.50)</t>
  </si>
  <si>
    <t>1,15 ilâ 1,35</t>
  </si>
  <si>
    <t>&gt;</t>
  </si>
  <si>
    <t>YÜKSEK</t>
  </si>
  <si>
    <t>ORTA</t>
  </si>
  <si>
    <t>c</t>
  </si>
  <si>
    <t>: Enerji Karmaşıklık Değeri</t>
  </si>
  <si>
    <t>: Yıllık enerji tüketimi karmaşıklık faktörü</t>
  </si>
  <si>
    <t xml:space="preserve">: Önemli enerji kullanımları sayısı karmaşıklık faktörü </t>
  </si>
  <si>
    <t>: Enerji türü sayısı karmaşıklık faktörü</t>
  </si>
  <si>
    <t>EnYS BELGELENDİRME BAŞVURU KONTROL FORMU</t>
  </si>
  <si>
    <t>F016</t>
  </si>
  <si>
    <t>Toplam Enerji Tüketimi</t>
  </si>
  <si>
    <t xml:space="preserve">Tüketilen Enerji Cinsi/ Miktarı </t>
  </si>
  <si>
    <t>kw/h/yıl</t>
  </si>
  <si>
    <t>Doğalgaz</t>
  </si>
  <si>
    <t>Elektrik</t>
  </si>
  <si>
    <t>Mazot</t>
  </si>
  <si>
    <t>lt</t>
  </si>
  <si>
    <t>Benzin</t>
  </si>
  <si>
    <t>Odun Kömürü</t>
  </si>
  <si>
    <t>Yağ vb.</t>
  </si>
  <si>
    <t>Kömür</t>
  </si>
  <si>
    <t>kWh</t>
  </si>
  <si>
    <t>Sm3</t>
  </si>
  <si>
    <t>Sınırlar</t>
  </si>
  <si>
    <t>Toplam Enerji Tüketim Sayısı</t>
  </si>
  <si>
    <t>Önemli Enerji Tüketim Sayısı</t>
  </si>
  <si>
    <t xml:space="preserve">Önemli Enerji Tüketimi Yerleri: </t>
  </si>
  <si>
    <t>PROSESLER VE BİNA KOMPLEKSLERİ</t>
  </si>
  <si>
    <t xml:space="preserve">Tesiste yada Tesislerde EnYS için Efektif Çalışanları Detayı: </t>
  </si>
  <si>
    <t>ÇALIŞAN SAYISI</t>
  </si>
  <si>
    <t>YER ADRESİ</t>
  </si>
  <si>
    <t>PROSES BÖLÜM VB.</t>
  </si>
  <si>
    <t>Üst Yönetim</t>
  </si>
  <si>
    <t>EnYS Yönetim Temsilcisi/ Ekip Lideri</t>
  </si>
  <si>
    <t>Enerji Sistem Bakım Personeli</t>
  </si>
  <si>
    <t>EnYS Operasyon Personeli</t>
  </si>
  <si>
    <t>Laboratuvar Personeli</t>
  </si>
  <si>
    <t>TOPLAM</t>
  </si>
  <si>
    <t>İmza
Tarih
Yetkili Adı / Soyadı</t>
  </si>
  <si>
    <t>İmza
Tarih
Müşteri Yetkilisi Adı / Soyadı</t>
  </si>
  <si>
    <t>Terajoule/yıl</t>
  </si>
  <si>
    <t>F082</t>
  </si>
  <si>
    <t>GGYS EK BAŞVURU FORMU</t>
  </si>
  <si>
    <t>STANDART</t>
  </si>
  <si>
    <t>Asgari Denetim Sürelerinin Belirlenmesi ve Denetimlerin Planlanması (ISO 22003-1:2022, Ek-B.1, Ek-B.2).
Denetim süresi, aşağıdaki denetim sonuçlarına ulaşmak için gerekli süreyi içermesi için değerlendirilir.</t>
  </si>
  <si>
    <t>Gıda güvenliği tehlikelerinin [buna tehlike analizi ve kritik kontrol noktaları (HACCP) ve PRP'ler dahil] yönetiminin etkili uygulamasını değerlendirilmesi, sayısı nedir.</t>
  </si>
  <si>
    <t>GGYS'nin birbiriyle ilişkili süreçlerinin etkili yönetimini değerlendirilmesi</t>
  </si>
  <si>
    <t>Sistemin yürürlükteki yasal ve düzenleyici gereklilikleri karşılama yeteneğini değerlendirilmesi</t>
  </si>
  <si>
    <t>Kuruluşun ürünlere ve süreçlere ve değişim yönetimine yönelik etkin bir riske dayalı yaklaşımı kullanmasını değerlendirilmesi</t>
  </si>
  <si>
    <t>Programın ve varsa kuruluşun gereksinimlerinin karşılanıp karşılanmadığını değerlendirilmesi</t>
  </si>
  <si>
    <t>Belgelendirme kapsamının kuruluşun faaliyetlerine uygun olduğunu ve denetim örneklemesinin temsili olduğunu doğrulanması</t>
  </si>
  <si>
    <t>Denetim süresine dahil edilebilecek veya denetim süresine ek olarak ilgili standartların veya planların gereklilikleri</t>
  </si>
  <si>
    <t>Kategoriler ve alt kategoriler (kuruluşun kapsamı birden fazla kategoriyi kapsamasının değerlendirilmesi</t>
  </si>
  <si>
    <t>Müşteri GGYS faaliyetlerinin karmaşıklığının değerlendirilmesi (örn. ürün ve süreç türleri, ürün grubu sayısı, kişi sayısı veya türü ve gıda güvenliğini, ürün geliştirmeyi, kurum içi laboratuvar testlerini, sanitasyonu etkileyen çeşitli görevler)</t>
  </si>
  <si>
    <t>Kuruluşun ürünleri, süreçleri ve hizmetleriyle ilgili tehlikelerin değerlendirilmesi</t>
  </si>
  <si>
    <t>Yasal ve düzenleyici bağlam durumunu değerlendirilmesi</t>
  </si>
  <si>
    <t>Belgelendirme kapsamına dahil olan herhangi bir faaliyetin dışarıdan temini durumunun değerlendirilmesi</t>
  </si>
  <si>
    <t>GGYS'nin olgunluğu ve etkinliği, denetim türü (örn. başlangıç, gözetim, habersiz, takip) ve önceki denetimlerin sonuçlarının değerlendirilmesi</t>
  </si>
  <si>
    <t>Saha  büyüklüğü, altyapısı ve sayısı, coğrafi konumları ve mevsimselliğin değerlendirilmesi</t>
  </si>
  <si>
    <t>Çoklu saha hususlarının değerlendirilmesi</t>
  </si>
  <si>
    <t>Denetimlerin birleşik mi?, ortak mı? yoksa entegre mi? olduğunun değerlendirilmesi</t>
  </si>
  <si>
    <t>Denetim sağlama yönteminin (örneğin IT, BİT ve kullanılan kapsam) değerlendirilmesi</t>
  </si>
  <si>
    <t>ISO 22003-1:2022, Ek-B.1, Ek-B.2)</t>
  </si>
  <si>
    <t>% ARTIRIM</t>
  </si>
  <si>
    <t>% İNDİRİM</t>
  </si>
  <si>
    <t>% SONUÇ(±)</t>
  </si>
  <si>
    <t>Tablo B.1 – Min.denetim süresinin hesaplanması</t>
  </si>
  <si>
    <t>YOK</t>
  </si>
  <si>
    <t>*Bu bilgiler müşteriden temin edilmelidir. (Başvuru formu ile telefon, faks, e-mail vb. yöntemlerle sağlanabnilir.</t>
  </si>
  <si>
    <t>HACCP</t>
  </si>
  <si>
    <t>PRP</t>
  </si>
  <si>
    <t>ÖGP</t>
  </si>
  <si>
    <t>GGYS</t>
  </si>
  <si>
    <t>F015</t>
  </si>
  <si>
    <t>Vardiyalı Sayısı</t>
  </si>
  <si>
    <t>Adres</t>
  </si>
  <si>
    <t>Faaliyet Alanları, Departmanlar&amp;Prosesler</t>
  </si>
  <si>
    <t>Varsa Diğer Şube/Saha Bilgileri</t>
  </si>
  <si>
    <t>Teknolojik alanlarınız ile ilgili bilgi veriniz?</t>
  </si>
  <si>
    <t>Toplam saha sayısı</t>
  </si>
  <si>
    <t>Sunucuların sayısı</t>
  </si>
  <si>
    <t>Toplam iş istasyonları, PC ve laptop sayısı</t>
  </si>
  <si>
    <t>Ağ ve şifreleme teknolojisi</t>
  </si>
  <si>
    <t>Sektör özel riskin uygulanabilirliği</t>
  </si>
  <si>
    <t xml:space="preserve">≥ 1 milyon   </t>
  </si>
  <si>
    <t xml:space="preserve">≥ 200 000    </t>
  </si>
  <si>
    <t xml:space="preserve">&lt; 200 000  </t>
  </si>
  <si>
    <t xml:space="preserve">≥5          </t>
  </si>
  <si>
    <t xml:space="preserve">≥2         </t>
  </si>
  <si>
    <t xml:space="preserve">≥ 100       </t>
  </si>
  <si>
    <t xml:space="preserve">≥ 10       </t>
  </si>
  <si>
    <t>&lt; 10</t>
  </si>
  <si>
    <t xml:space="preserve">≥ 300       </t>
  </si>
  <si>
    <t xml:space="preserve">≥ 50       </t>
  </si>
  <si>
    <t>&lt; 50</t>
  </si>
  <si>
    <t>Harici/şifreli internet bağlantısı/sayısal imza/PKI gereksinimleri</t>
  </si>
  <si>
    <t>Harici/sayısal imzasız ve standard tesislerde oluşturulmuş şifreleme kullanılarak internet bağlantısı/PKI gereksinimleri</t>
  </si>
  <si>
    <t>Harici/şifresiz internet bağlantısı/sayısal imza/PKI gereksinimleri</t>
  </si>
  <si>
    <t>Sektöre özel kanun ve yönetmelik uygulanır</t>
  </si>
  <si>
    <t>Sektöre özel kanun ve yönetmelik yoktur ancak önemli sektöre özel risk uygulanır</t>
  </si>
  <si>
    <t>Sektöre özel kanun ve yönetmelik yoktur ve önemli sektöre özel risk yoktur</t>
  </si>
  <si>
    <t>Kapsam GGYS</t>
  </si>
  <si>
    <t>Karmaşıklık Faktörleri</t>
  </si>
  <si>
    <t>Yüksek</t>
  </si>
  <si>
    <t>Orta</t>
  </si>
  <si>
    <t>Düşük</t>
  </si>
  <si>
    <t>(A) Üretim Sektörü</t>
  </si>
  <si>
    <t xml:space="preserve">(B) Hizmet Sektörü </t>
  </si>
  <si>
    <t>Tarım, madencilik, tekstil ürünleri, kağıt ve kağıt ürünleri, petrol ürünleri, metal ürünleri, elektrik temini, geri dönüşüm, inşaat, vb.</t>
  </si>
  <si>
    <t>Toptan ve perakende ticaret, ulaşım, mühendislik, diğer sosyal hizmetler, vb.</t>
  </si>
  <si>
    <t>Sektör Bilgisi</t>
  </si>
  <si>
    <t>TOPLAM PUANLAR</t>
  </si>
  <si>
    <t>BGYS Belgelendirme Başvuru Kontrol Formu</t>
  </si>
  <si>
    <t>Arttırma/ Azaltma Yüzdesi</t>
  </si>
  <si>
    <t xml:space="preserve">(C) Özel Sektörler </t>
  </si>
  <si>
    <t>Vardiyalı çalışan firmalar için; Tüm vardiyalarda aynı iş mi yapılıyor? (Hayır, ise lütfen her vardiya için detayları açıklayınız</t>
  </si>
  <si>
    <t>Part-Time ve Kısmi Personel var ise günlük çalışma saatleri ne kadar bilgi veriniz</t>
  </si>
  <si>
    <t>Belgelendirilmesi İstenen Yönetim Sistemi Kapsamı</t>
  </si>
  <si>
    <t>Belgelendirme kapsamındaki faaliyet alanları, departmanlar &amp; prosesler</t>
  </si>
  <si>
    <t>Tek bir hizmet, hizmetler grubu veya tüm hizmetler</t>
  </si>
  <si>
    <t>BT hizmetleri, bulut hizmetleri</t>
  </si>
  <si>
    <t>Tesis yönetimini, iş süreci dış kaynak kullanımını desteklemek için teknoloji hizmetleri</t>
  </si>
  <si>
    <t>Herhangi bir sektörün işini desteklemek için teknoloji hizmetleri, ör. telekomünikasyon, finans, perakende, turizm, kamu hizmetleri</t>
  </si>
  <si>
    <t>Müşterilerinize hangi hizmetleri veya hizmet türlerini sunuyorsunuz? (BTHYS için)</t>
  </si>
  <si>
    <t>Gizli veya hassas bilgiler içermesi sebebiyle denetim ekibine gösteremeyeceği BGYS/KVYS dokümanlarının veya kayıtların var olup olmadığını bilgisini belirtiniz.</t>
  </si>
  <si>
    <t xml:space="preserve">Uymakla yükümlü olduğunuz yasal şartlar, düzenleyici gereksinimler ve standartlar nelerdir? </t>
  </si>
  <si>
    <t>Uygulanabilirlik bildirgesi (SoA) tarihi ve revizyonu (BGYS için)</t>
  </si>
  <si>
    <t>BGYS/KVYS kapsamının büyüklüğüne ilişkin faktörler hakkında bilgi veriniz (İşlenen bilginin miktarı, kullanılan bilgi sistemlerinin sayısı vb.)</t>
  </si>
  <si>
    <t>BGYS/KVYS kapsamında yer alan faaliyetlerde dış kaynak kullanarak işletilen prosesler ve kontroller var mı?
Varsa bu kontroller için ziyaret edilmesi gereken başka yerler var mı (Ar-ge ofisi, yazılım geliştirme ofisi vb.)?</t>
  </si>
  <si>
    <t>ISO/IEC 27001:2017 &amp; ISO/IEC 27001:2019 standartları Ek-A kontrol listesinden hariç tutulan kontrol sayısı nedir?</t>
  </si>
  <si>
    <t>BGYS/KVYS kapsamında gerçekleştirilen işin türü ve bu iş türlerine ilişkin güvenlik, hukuki, düzenleyici, sözleşme ve iş gereksinimleri hakkında bilgi veriniz</t>
  </si>
  <si>
    <t>BGYS/KVYS kapsamında kamusal bilgiler yer alıyor mu (Toplumsal, vatandaşlık bilgileri vb.)?</t>
  </si>
  <si>
    <t>BGYS/KVYS kapsamında yer alan ama denetimde kanıt gösterilemeyecek, denetlenmesi istenmeyen özel bölümler, uygulamalar, tesisler var mı?</t>
  </si>
  <si>
    <t>Son BGYS/KVYS İç Denetim Tarihi</t>
  </si>
  <si>
    <t>Şirket Adı</t>
  </si>
  <si>
    <t>Danışmanla çalışıldı ise, Adı Soyadı</t>
  </si>
  <si>
    <t>Son Yönetim Gözden 
Geçirme Tarihi</t>
  </si>
  <si>
    <t xml:space="preserve">Tablo 2: Denetim Süresi Ayarlama da Destek Alınan Faktörler </t>
  </si>
  <si>
    <t>1. BGYS/KVYS karmaşıklığı</t>
  </si>
  <si>
    <t>Bilgi güvenliği ihtiyaçları [gizlilik, bütünlük ve kullanılabilirlik, (CIA)], - Kritik varlıkların sayısı, - Süreçlerin ve hizmetlerin sayısı</t>
  </si>
  <si>
    <t xml:space="preserve">2. BGYS/KVYS kapsamında gerçekleştirilen iş türü(leri) </t>
  </si>
  <si>
    <t>Yasal düzenleyici gereksinimleri olmayan düşük riskli iş(ler)</t>
  </si>
  <si>
    <t>Yüksek düzenleyici gereksinimleri bulunan iş(ler)</t>
  </si>
  <si>
    <t>Yasal gereksinimlerle sınırlandırılmış yüksek riskli iş(ler)</t>
  </si>
  <si>
    <t>3. BGYS/KVYS den önce gösterilmiş yönetim sistemi performansı</t>
  </si>
  <si>
    <t>Yakın zamanda gözetim denetimine katılmış
Kurum belgeli değil ancak kısmen BGYS ile ilgili uygulanan bazı yönetim sistem uygulamaları mevcut, sürekli iyileştirme süreçleri uygulanıyor ama kısmen kanıtlanabilir olması</t>
  </si>
  <si>
    <t>Yakın zamanda belgelendirilmiş
Kurum belgeli değil ancak BGYS ile ilgili uygulanmakta olan iç denetimler, yönetim gözden geçirmeleri ve uygulanan sürekli iyileştirme sistemi de dahil olmak üzere, denetim ve iyileştirme döngüsünün kurumda uygulanmış, kanıtlanabilir olması</t>
  </si>
  <si>
    <t>Belgelendirmesi bulunmuyor ve ve herhangi bir denetime tabi tutulmamış   
Kurumda BGYS yeni ve tam uygulanmamakta (örneğin; yönetim sistemi, belirli kontrol mekanizmaları ve sürekli iyileştirme süreçlerinin eksik uygulanması)</t>
  </si>
  <si>
    <t>Düşük kullanılabilirlik gereksinimleri ve az derecede hassas veya gizli bilgi
Az sayıda kritik varlıklar (gizlilik-bütünlük kullanılabilirlik açısından)
Az sayıda arabirim ve iş birimi içeren tek bir iş süreci</t>
  </si>
  <si>
    <t>Yüksek kullanılabilirlik gereksinimleri ya da orta derecede hassas veya gizli bilgi
Orta düzeyde kritik varlıklar
Az sayıda arabirim ve iş birimi içeren 2-3 iş süreci</t>
  </si>
  <si>
    <t>Yüksek kullanılabilirlik gereksinimleri veya yüksek oranda hassas veya gizli bilgi (Örneğin sağlık, kişisel bilgiler, sigorta, bankacılık, gıda, ilaç uzay, nükleer) 
Yüksek düzeyde kritik varlıklar
Birçok arabirim ve iş birimi içeren 2 den fazla karmaşık iş süreci</t>
  </si>
  <si>
    <t>4. BGYS/KVYS kapsamında kullanılan teknoloji alt yapısının çeşitliliği (örneğin; farklı BT platformları sayısı, ayrılmış ağ sayısı)</t>
  </si>
  <si>
    <t>5. BGYS/KVYS kapsamında kullanılan dış kaynak ve üçüncü parti düzenlemelerin derecesi</t>
  </si>
  <si>
    <t>6. Bilgi sistemi geliştirme derecesi</t>
  </si>
  <si>
    <t>7. Alanlar ve Felaket kurtarma alanlarının sayısı</t>
  </si>
  <si>
    <t>8. Yeniden belgelendirme veya gözetim denetimi için; ISO/IEC 17021-1:2015 madde 8.5.3 gereği, BGYS/KVYS çerçevesinde bilgi değişikliklerin miktarı ve değişimin kapsamı</t>
  </si>
  <si>
    <t>Düşük çeşitlilik, standart ortam (az sayıda BT-platformları, sunucular, işletim sistemleri, veri tabanları, ağlar, vs.)</t>
  </si>
  <si>
    <t>Standart ortam ama farklı BT platformları, sunucular, işletim sistemleri, veri tabanları, ağlar (çeşitlilik daha çok)</t>
  </si>
  <si>
    <t>Yüksek çeşitlilik ve karmaşık BT (örn: birçok farklı ağ kategorileri, sunucuların veya veri tabanlarının türleri, anahtar başvuru sayısı)</t>
  </si>
  <si>
    <t xml:space="preserve">Dış kaynak kullanımı olmaması, tedarikçilere bağımlılığın az olması veya;
İyi tanımlanan, yönetilen ve izlenen dış kaynak düzenlemeleri
Taşeronun BGYS sertifikasına sahip olması
Dış proses ile ilgili bağımsız güvence raporunun varlığı </t>
  </si>
  <si>
    <t>Dış kaynak düzenlemelerinin çeşitli olması ve kısmen yönetilebilmesi</t>
  </si>
  <si>
    <t>Önemli iş faaliyetleri büyük etkiye sahip dış kaynaklar veya tedarikçilere bağımlılığın yüksek olması veya;
Belirsiz miktarda dış kaynak kullanımı veya
Yönetilmeyen bazı dış kaynak kullanımı</t>
  </si>
  <si>
    <t>Kurum içi sistem geliştirmenin olmaması
standart yazılım platformlarının kullanılması</t>
  </si>
  <si>
    <t>Önemli iş faaliyetlerini gerçekleştirmek amacı ile kurum içinde yapılan yazılım geliştirme faaliyetlerin ve yazılım projelerine sahip olması</t>
  </si>
  <si>
    <t>Karmaşık şekilde yapılandırılmış /parametrelendirilmiş standartlaştırılmış yazılım platformların kullanımı
İleri derecede özelleştirilmiş yazılımlar.
Bazı sistem geliştirme faaliyetleri (kurum içi ya da dışardan destek alınan)</t>
  </si>
  <si>
    <t>Kullanılabilirlik gereksinimleri düşük, felaket kurtarma alanı yok yada en fazla bir alan mevcut</t>
  </si>
  <si>
    <t>Kullanılabilirlik gereksinimleri Orta veya Yüksek, felaket kurtarma alanı yok ya da en fazla bir alan mevcut</t>
  </si>
  <si>
    <t xml:space="preserve">Yüksek kullanılabilirlik gereksinimleri örneğin; 7/24 servis hizmetleri
Birkaç alternatif felaket kurtarma sitesi
Birkaç veri merkezi 
</t>
  </si>
  <si>
    <t>Son yeniden belgelendirme denetimden beri hiçbir değişiklik yoksa</t>
  </si>
  <si>
    <t xml:space="preserve">Kapsamda ya da SoA da küçük değişiklikler örneğin bazı politikalar, belgeler gibi
Yukarıdaki faktörlerde küçük değişiklikler mevcutsa 
</t>
  </si>
  <si>
    <t>Kapsamda ya da SoA da büyük değişiklikler örneğin yeni süreçler, yeni iş birimleri, alanlar, risk değerlendirme yönetim metodolojisi, politikalar, dokümantasyon, risk tedavisi gibi
Yukarıdaki faktörlerde büyük değişiklikler mevcutsa</t>
  </si>
  <si>
    <t xml:space="preserve">BGYS/BTHYS/ İSYS İyi Kurulmuş ve / veya Diğer Yönetim Sistemleri Mevcut </t>
  </si>
  <si>
    <t xml:space="preserve">Diğer Yönetim Sistemlerinin Tamamı Olmasa da Bazı Gereklilikleri Uygulanmakta </t>
  </si>
  <si>
    <t>Başka bir yönetim sistemi uygulanmıyor ve  BGYS yeni tam performans göstermemiş.</t>
  </si>
  <si>
    <t>Basit , Standart ve Tekrarlayan  Süreçler; Kuruluşun Kontrolünde Çalışan Aynı Görevleri Yürüten Çok Sayıda Kişinin Olduğu İş Tipi</t>
  </si>
  <si>
    <t xml:space="preserve">Standart Ama Tekrarlamayan Süreçler ve Çok Sayıda Ürünlerin Veya Hizmetlerin Olduğu İş Tipi </t>
  </si>
  <si>
    <t>Karmaşık süreçler, çok sayıda ürünlerin ve hizmetlerin olduğu, çok sayıda iş birimlerinin sertifikasyon kapsamına dahil edildiği iş tipi (BGYS/ BTHYS/ İSYS son derece karmaşık süreçleri ya da nispeten yüksek derecede veya benzersiz faaliyetleri kapsar)</t>
  </si>
  <si>
    <t>Kuruluş Kritik Olmayan Sektörlerde Faaliyet Gösteriyor Ve Yasal Yükümlülüğe Tabi Olmayan Bir Sektörlerde Çalışıyor*</t>
  </si>
  <si>
    <t>Kururluş Kritik Sektörlerdeki Müşterilere Sahip*</t>
  </si>
  <si>
    <t>Kuruluş Kritik İş Sektörlerinde Faaliyet Gösteriyor*</t>
  </si>
  <si>
    <t>Bilgi Teknolojisi Altyapısının Karmaşıklığı (BGYS/KVYS)</t>
  </si>
  <si>
    <t xml:space="preserve">Bulut Hizmetleri Dahil Dış Kaynak Kullanımı ve Tedarikçilere Bağımlılık
(BGYS/KVYS)
</t>
  </si>
  <si>
    <t xml:space="preserve">Bilgi Sistem Geliştirme
(BGYS/KVYS)
</t>
  </si>
  <si>
    <t>Kurumda Sistem Ve Uygulama Geliştirme Sınırlı Olarak Kurum İçinde Yapılıyor Yada Hiç Yapılmıyor.</t>
  </si>
  <si>
    <t xml:space="preserve">Kurumda Sistem ve Uygulama Geliştirme Sadece Bazı Önemli İş Amaçları İçin Kurum İçinde Veya Dış Kaynaklı Yapılıyor </t>
  </si>
  <si>
    <t xml:space="preserve">Kurumda Sistem Ve Uygulama Geliştirme  Geniş Kapsamlı Olarak Önemli İş Amaçları Sebebiyle Kurum İçinde Veya Dış Kaynaklı Yapılıyor </t>
  </si>
  <si>
    <t xml:space="preserve">Dış kaynaklara ve/veya tedarikçilere  bağımlılık yok veya çok az </t>
  </si>
  <si>
    <t xml:space="preserve">Dış Kaynaklara Ve/Veya Tedarikçilere Bağımlık Çok Az ,Var Olan Bu İlişki Önemli İş Aktivitelerinde Değil </t>
  </si>
  <si>
    <t xml:space="preserve">Dış Kaynaklara Ve/Veya Tedarikçilere Yüksek Bağımlılık Var Bu Bağımlılığın Önemli İş Aktivitelerindeki Etkisi Büyük </t>
  </si>
  <si>
    <t>Düşük Yada Yüksek Standarta Sahip BT Platformları, Sunucular, İşletim Sistemleri, Veri Tabanları, Ağlar, Vs.</t>
  </si>
  <si>
    <t xml:space="preserve">Birkaç Farklı BT Platformları, Sunucular, İşletim Sistemleri, Veri Tabanları, Ağlar </t>
  </si>
  <si>
    <t xml:space="preserve">Çok Sayıda Farklı BT Platformları, Sunucular, İşletim Sistemleri, Veri Tabanları, Ağlar </t>
  </si>
  <si>
    <t>TABLO.3</t>
  </si>
  <si>
    <t>TABLO.4</t>
  </si>
  <si>
    <t>Bilgi Teknolojileri</t>
  </si>
  <si>
    <t xml:space="preserve">İş ve Organizasyon </t>
  </si>
  <si>
    <t>SONUÇ</t>
  </si>
  <si>
    <t xml:space="preserve">Bilgi Teknolojileri  </t>
  </si>
  <si>
    <t>İş ve Organizasyon</t>
  </si>
  <si>
    <t xml:space="preserve">Risk Sınıfı             </t>
  </si>
  <si>
    <t>Artırma / Azaltma % Oranı</t>
  </si>
  <si>
    <t>Önerilen Denetçi/ Teknik Uzman ve Karar alıcılar</t>
  </si>
  <si>
    <t>Bilgi teknolojileri, kamu yönetimi, eğitim, finansal hizmetler, sağlık, havacılık, telekomünikasyon, yardım dernekleri vb.</t>
  </si>
  <si>
    <r>
      <t xml:space="preserve"> </t>
    </r>
    <r>
      <rPr>
        <b/>
        <sz val="11"/>
        <color theme="1"/>
        <rFont val="Microsoft Sans Serif"/>
        <family val="2"/>
        <charset val="162"/>
      </rPr>
      <t>Yönetim sistemleri entegrasyonu hakkında hilgi veriniz</t>
    </r>
  </si>
  <si>
    <r>
      <rPr>
        <i/>
        <sz val="8"/>
        <color theme="1"/>
        <rFont val="Microsoft Sans Serif"/>
        <family val="2"/>
        <charset val="162"/>
      </rPr>
      <t>F</t>
    </r>
    <r>
      <rPr>
        <sz val="8"/>
        <color theme="1"/>
        <rFont val="Microsoft Sans Serif"/>
        <family val="2"/>
        <charset val="162"/>
      </rPr>
      <t>EC</t>
    </r>
  </si>
  <si>
    <r>
      <rPr>
        <i/>
        <sz val="8"/>
        <color theme="1"/>
        <rFont val="Microsoft Sans Serif"/>
        <family val="2"/>
        <charset val="162"/>
      </rPr>
      <t>F</t>
    </r>
    <r>
      <rPr>
        <sz val="8"/>
        <color theme="1"/>
        <rFont val="Microsoft Sans Serif"/>
        <family val="2"/>
        <charset val="162"/>
      </rPr>
      <t>ES</t>
    </r>
  </si>
  <si>
    <r>
      <rPr>
        <i/>
        <sz val="8"/>
        <color theme="1"/>
        <rFont val="Microsoft Sans Serif"/>
        <family val="2"/>
        <charset val="162"/>
      </rPr>
      <t>F</t>
    </r>
    <r>
      <rPr>
        <sz val="8"/>
        <color theme="1"/>
        <rFont val="Microsoft Sans Serif"/>
        <family val="2"/>
        <charset val="162"/>
      </rPr>
      <t>SEU</t>
    </r>
  </si>
  <si>
    <r>
      <t>Kullanıcı sayısı (</t>
    </r>
    <r>
      <rPr>
        <sz val="10"/>
        <color rgb="FF000000"/>
        <rFont val="Microsoft Sans Serif"/>
        <family val="2"/>
        <charset val="162"/>
      </rPr>
      <t xml:space="preserve"> Mali Sistemler,Yasal Otorite, Okullar, Medikal/ hastane sistemleri)</t>
    </r>
  </si>
  <si>
    <t>Yönetim Gözden Geçirmesi</t>
  </si>
  <si>
    <t>ISO/IEC 27001:2022</t>
  </si>
  <si>
    <t>Üretim, Hizmet Prosesi, Satış Prosesi, Satınalma Prosesi, Bakım Onarım Prosesi</t>
  </si>
  <si>
    <t>Aktif olarak Üretim/Hizmet VAR</t>
  </si>
  <si>
    <t>Aktif olarak Üretim/Hizmet YOK</t>
  </si>
  <si>
    <t>İlgili Standart Adı</t>
  </si>
  <si>
    <t>Tablo 5: Denetim Süresi Artırma/Azaltma Matrisi (+100/-30)</t>
  </si>
  <si>
    <t>F015 ISO/IEC 27001 BGYS, F082 GGYS ve F016 ISO 50001 EnYS başvurularındaki Ek f0rmları kullanınız.</t>
  </si>
  <si>
    <t xml:space="preserve">Kuruluşumuz tarafından verilen hizmetlerin sunumunda kullanılan enerji yönetim sistemi faaliyetlerinin yönetilmesi, denetlenmesi, izlenmesi ve iyileştirilmesine yönelik faaliyetlerin planlanması, gerçekleştirilmesi, gözden geçirilmesi ve önlemlerin alınmasına yönelik çalışmalarda kullanılan ve tanımlanmış sınırlarda yer olan üretim/hizmet yönetimi.
Aşağıda adresleri belirtilen binalar. </t>
  </si>
  <si>
    <t>Yönetim sistem(ler)i uygulama süresi (asgari 3 ay olacak)</t>
  </si>
  <si>
    <t>3                                       4</t>
  </si>
  <si>
    <t>5                                 6</t>
  </si>
  <si>
    <t>(-30%)                          (-%5)</t>
  </si>
  <si>
    <t>(-10%)                          (-%5)</t>
  </si>
  <si>
    <t>(+5%)                         (+%20)</t>
  </si>
  <si>
    <t>(-10%)                     (-%5)</t>
  </si>
  <si>
    <t>(0)                             (0)</t>
  </si>
  <si>
    <t>(+10%)                  (+%50)</t>
  </si>
  <si>
    <t>7                               10</t>
  </si>
  <si>
    <t>(+5%)                   (+%20)</t>
  </si>
  <si>
    <t>(+20%)                (+%100)</t>
  </si>
  <si>
    <t>ISO 50001:2018</t>
  </si>
  <si>
    <t>Cas Sertifikasyon tarafından talep edilmesi durumunda her  başvuruda, faaliyet kapsamını içeren Ticaret sicil gazetesi, vergi levhası, faaliyet belgesi,  imza sirküsü, işletme onay belgesi (ISO 22000 başvurularında) kopyası gönderilmelidir.</t>
  </si>
  <si>
    <t>Bu bölüm, Cas Sertifikasyon tarafından doldurulacaktır.</t>
  </si>
  <si>
    <t>Başvuru için tarafımıza iletilmesi gereken evraklar. /Required Application Documents should be forwarded to us,
* Cas Sertifikasyon tarafından talep edilmesi durumunda her  başvuruda, faaliyet kapsamını içeren ticaret  sicil gazetesi, vergi levhası, işletme onay belgesi vb. Ile faaliyet belgesi ve imza sirküsü kopyası da gönderilmelidir.</t>
  </si>
  <si>
    <t>MS.xxxx</t>
  </si>
  <si>
    <t>Tablo 4: Bilgi teknoloji alanıyla ilgili faktörler</t>
  </si>
  <si>
    <t xml:space="preserve">Yönetim sisteminin oluşturulma seviyesi </t>
  </si>
  <si>
    <t>Süreçler ve Görevler</t>
  </si>
  <si>
    <t xml:space="preserve">İş türü/türleri ve düzenleyici gereklilikler </t>
  </si>
  <si>
    <t>√</t>
  </si>
  <si>
    <t xml:space="preserve">Tablo 3: İş ve Kurumla İlişkili Faktörlerin Tayini (BT dışında) </t>
  </si>
  <si>
    <t>EVET</t>
  </si>
  <si>
    <t>--GT.02.01 Yönetim Temsilcisi Görev Tanımı
GT.02.02 BGYS Ekip Lideri Görev Tanımı
GT.02.03 BGYS Ekip Üyesi Görev Tanımı</t>
  </si>
  <si>
    <t xml:space="preserve">T.C.Anayasası      
- Elektronik Defter Genel Tebliği      
7126 Sivil Savunma Kanunu      
- Sabotajlara karşı koruma yönetmeliği      
5070 Elektronik İmza Kanunu      
- Elektronik Fatura Genelgesi      
6698 Kişisel Verilerin Korunması hakkındaki Kanunu      
4982 Bilgi Edinme Hakkı Kanunu      
5237 Türk Ceza Kanunu (132-140 arası, 243,244,246 numaralı maddeler)      
26687 İnternet Toplu Kullanım Sağlayıcıları Hakkında Yönetmelik      
26716 İnternet Ortamında Yapılan Yayınların Düzenlenmesine Dair Usul Ve Esaslar Hakkında Yönetmelik      
- Elektronik Haberleşme Güvenliği Yönetmeliği      </t>
  </si>
  <si>
    <t>PRO.17.03 Belirsiz Süreli İş Sözleşmesi</t>
  </si>
  <si>
    <t>X</t>
  </si>
  <si>
    <t>YAYIN:01.11.2024 REV.0</t>
  </si>
  <si>
    <t>YAZILIM HİZMETLERİ, OT/VT(OTOMATİK TANIMA/VERİ TOPLAMA) BARKOD SİSTEMLERİ, OKUYUCULARI, EL TERMİNALLERİ, PANEL PC, KİOSK, BARKOD YAZICILAR, DİJİTAL TERAZİ, YAZAR KASA, İTHALAT VE SATIŞI İLE BU HİZMETLERİN İTHALAT, İHRACAT, TRANSİT, GÜMRÜKLEME GİBİ GÜMRÜK VE DIŞ TİCARET İŞLEMLERİNİ VE BU İŞLEMLERE İLİŞKİN LOJİSTİK, DEPOLAMA, MUHASEBE, FİNANS VE BİLGİ İŞLEM GİBİ FAALİYETLERİNİN ELEKTRONİK BİLGİ VARLIKLARI İLE BU VARLIKLARI KORUMAK AMACIYLA KULLANDIĞI BİLİŞİM GÜVENLİĞİ</t>
  </si>
  <si>
    <t>BÜYÜKBAŞ VE KÜÇÜKBAŞ HAYVAN KESİMİ</t>
  </si>
  <si>
    <t>ISO 9001:2015, ISO 22000:2018</t>
  </si>
  <si>
    <t>KAPSAM İÇİNE DAHİL EDİLECEK  TOPLAM PERSONEL SAYISI</t>
  </si>
  <si>
    <t>✔.  BGYS kapsamındaki süreçlerde çalışan personel</t>
  </si>
  <si>
    <r>
      <t>✔</t>
    </r>
    <r>
      <rPr>
        <sz val="12"/>
        <color rgb="FF000000"/>
        <rFont val="Times New Roman"/>
        <family val="1"/>
      </rPr>
      <t xml:space="preserve"> Bilgi sistemlerini kullanan çalışanlar</t>
    </r>
  </si>
  <si>
    <r>
      <t>✔</t>
    </r>
    <r>
      <rPr>
        <sz val="12"/>
        <color rgb="FF000000"/>
        <rFont val="Times New Roman"/>
        <family val="1"/>
      </rPr>
      <t xml:space="preserve"> Bilgi varlıklarına erişimi olan çalışanlar</t>
    </r>
  </si>
  <si>
    <r>
      <t>✔</t>
    </r>
    <r>
      <rPr>
        <sz val="12"/>
        <color rgb="FF000000"/>
        <rFont val="Times New Roman"/>
        <family val="1"/>
      </rPr>
      <t xml:space="preserve"> IT / sistem yönetimi personeli</t>
    </r>
  </si>
  <si>
    <r>
      <t>✔</t>
    </r>
    <r>
      <rPr>
        <sz val="12"/>
        <color rgb="FF000000"/>
        <rFont val="Times New Roman"/>
        <family val="1"/>
      </rPr>
      <t xml:space="preserve"> Veri işleyen çalışanlar</t>
    </r>
  </si>
  <si>
    <r>
      <t>✔</t>
    </r>
    <r>
      <rPr>
        <sz val="12"/>
        <color rgb="FF000000"/>
        <rFont val="Times New Roman"/>
        <family val="1"/>
      </rPr>
      <t xml:space="preserve"> Yönetim personeli</t>
    </r>
  </si>
  <si>
    <t xml:space="preserve">ISO 27001:2022 EFEKTİF ÇALIŞAN SAYISI		</t>
  </si>
  <si>
    <t>AÇIKLAMA(AYNI PERSONELLERİ İÇERİYORSA LÜTFEN BOŞ BIRAKINIZ)</t>
  </si>
  <si>
    <t>BGYS kapsamı dışındaki lokasyon çalışanları</t>
  </si>
  <si>
    <t>Bilgi varlıklarına erişimi olmayan personel</t>
  </si>
  <si>
    <t>Sadece fiziksel üretimde çalışan ve IT erişimi olmayan çalışanlar (duruma göre)</t>
  </si>
  <si>
    <t>Aynı işi yapan çok sayıda operatör (bazı durumlarda grup olarak sayılabilir)</t>
  </si>
  <si>
    <t xml:space="preserve">KAPSAM DIŞI BIRAKILACAK TOPLAM PERSONEL SAYISI	</t>
  </si>
  <si>
    <t>Prosesler, genel iş süreçleri, prosesleri gerçekleştimek için kullanılan makine ekipmanlar hakkında bilgi veriniz.( Dokuman kanıtı iletiniz)</t>
  </si>
  <si>
    <t>Dış kaynaklı hale getirilmiş proses(ler) hakkında bilgi veriniz.( Dokuman kanıtı iletiniz)</t>
  </si>
  <si>
    <t>Var ise uymakla yükümlü olduğunuz yasal mevzuat hakkında bilgi veriniz./Gıda ile ilgili kuruluşlar için, İşletme Onay Belgesi Hakkında Bilgi ( Dokuman kanıtı iletiniz)</t>
  </si>
  <si>
    <t>İlgili belgelendirilmiş bir yönetim sisteminiz var mı? Varsa adı/ adları nedir?( Dokuman kanıtı iletiniz)</t>
  </si>
  <si>
    <t>Üretim/Hizmetin aktif olarak olması, sağlanması durumu ( Dokuman kanıtı iletiniz)</t>
  </si>
  <si>
    <t>Çevre için yasal gereklilikler yerine getirilmişmi? (Çevre izni,ÇED raporu,Deşarj izinleri vb)( Dokuman kanıtı iletiniz)</t>
  </si>
  <si>
    <t>Faaliyetlerinizde önemli risk taşıyan prosesler nelerdir?( Dokuman kanıtı iletiniz)</t>
  </si>
  <si>
    <t>Proses ya da firma içindeki faaliyetlerden dolayı ortaya çıkan atıklar ya da tehlikeli atıklarınız var mıdır? ( Dokuman kanıtı iletiniz)</t>
  </si>
  <si>
    <t>İSG için yasal gereklilikler yerine getirilmişmi? (Çalışma Ruhsatı, OSGB Sözleşmeleri, İzinler gibi..)( Dokuman kanıtı iletiniz)</t>
  </si>
  <si>
    <t>Prosesleriniz ile ilgili önemli tehlikeler ve İSG risklerinizi tanımlayınız( Dokuman kanıtı iletiniz)</t>
  </si>
  <si>
    <t>Proseslerinizde çok fazla tehlikeli madde kullanımı varmı? Varsa tanımlayınız( Dokuman kanıtı iletiniz)</t>
  </si>
  <si>
    <t>Başka bir kuruluşa ait lokasyonlarda hizmet veriyor musunuz? Evet ise bu hizmetler nelerdir? Bu lokasyonda sizin adınıza çalışan sayıları ve İSG riskleri nelerdir?( Dokuman kanıtı iletiniz)</t>
  </si>
  <si>
    <t>Hangi ürün grupları için HACCP çalışması yapılmıştır? Kaç adet HACCP Planı yapılmıştır?( Dokuman kanıtı iletiniz)</t>
  </si>
  <si>
    <t>KKN Kritik Kontrol Noktası sayısını belirtiniz.( Dokuman kanıtı iletiniz)</t>
  </si>
  <si>
    <t>Operasyonel Ön Gereksinim Programları sayısını belirtiniz.( Dokuman kanıtı iletiniz)</t>
  </si>
  <si>
    <r>
      <t xml:space="preserve">Mevsimsel veya dönemsel üretiminiz var mı? </t>
    </r>
    <r>
      <rPr>
        <b/>
        <i/>
        <sz val="10"/>
        <color theme="1"/>
        <rFont val="Microsoft Sans Serif"/>
        <family val="2"/>
        <charset val="162"/>
      </rPr>
      <t xml:space="preserve"> </t>
    </r>
    <r>
      <rPr>
        <b/>
        <sz val="10"/>
        <color theme="1"/>
        <rFont val="Microsoft Sans Serif"/>
        <family val="2"/>
        <charset val="162"/>
      </rPr>
      <t>( Dokuman kanıtı iletiniz)</t>
    </r>
  </si>
  <si>
    <t>tn</t>
  </si>
  <si>
    <t>1 lt benzin</t>
  </si>
  <si>
    <t>: 0,74 kg/lt</t>
  </si>
  <si>
    <t>: 12 kWh/kg</t>
  </si>
  <si>
    <t>1 Litre Mazot</t>
  </si>
  <si>
    <t>: 0,85 kg/lt</t>
  </si>
  <si>
    <t>: 0,001163 kWh/kcal</t>
  </si>
  <si>
    <t>: 10500 kcal/kg</t>
  </si>
  <si>
    <t>:12,2115 kWh/kg</t>
  </si>
  <si>
    <t>1 Litre Madeni Yağ</t>
  </si>
  <si>
    <t>: 0,88 kg/lt</t>
  </si>
  <si>
    <t>: 10-12,8 kWh</t>
  </si>
  <si>
    <t>1 Sm³ Doğal Gaz</t>
  </si>
  <si>
    <t>: 10,64 kWh/ Sm³</t>
  </si>
  <si>
    <t xml:space="preserve">1 kg Genel Kömür </t>
  </si>
  <si>
    <t>: 7 kWh/kg</t>
  </si>
  <si>
    <t>1 kg Odun Kömürü</t>
  </si>
  <si>
    <t xml:space="preserve">: 8 kWh/kg </t>
  </si>
  <si>
    <t>: 8 kWh/kg</t>
  </si>
  <si>
    <t>: 0,012 kWh/ton</t>
  </si>
  <si>
    <t>: 12,2115 kWh/kg</t>
  </si>
  <si>
    <t>: 0,012115 kWh/ton</t>
  </si>
  <si>
    <t>1 Litre Yağ</t>
  </si>
  <si>
    <t>: 11,4 kWh/kg</t>
  </si>
  <si>
    <t>: 0,0114 kWh/ton</t>
  </si>
  <si>
    <t>: 0,007 kWh/ton</t>
  </si>
  <si>
    <t>: 0,008 kWh/ton</t>
  </si>
  <si>
    <r>
      <t xml:space="preserve">Cas Sertifikasyon Anonim Şirketi
</t>
    </r>
    <r>
      <rPr>
        <sz val="12"/>
        <color theme="1"/>
        <rFont val="Microsoft Sans Serif"/>
        <family val="2"/>
        <charset val="162"/>
      </rPr>
      <t>Güzelyurt Mh. 5775 Sk. No:34/A Yunusemre/ MANİSA
T:0236 302 01 44 F:0236 302 01 44</t>
    </r>
    <r>
      <rPr>
        <b/>
        <sz val="12"/>
        <color theme="1"/>
        <rFont val="Microsoft Sans Serif"/>
        <family val="2"/>
        <charset val="162"/>
      </rPr>
      <t xml:space="preserve">
e-mail: </t>
    </r>
    <r>
      <rPr>
        <b/>
        <sz val="12"/>
        <color rgb="FF0070C0"/>
        <rFont val="Microsoft Sans Serif"/>
        <family val="2"/>
        <charset val="162"/>
      </rPr>
      <t>bilgi@cas-tr.org</t>
    </r>
    <r>
      <rPr>
        <b/>
        <sz val="12"/>
        <color theme="1"/>
        <rFont val="Microsoft Sans Serif"/>
        <family val="2"/>
        <charset val="162"/>
      </rPr>
      <t xml:space="preserve">    web: </t>
    </r>
    <r>
      <rPr>
        <b/>
        <sz val="12"/>
        <color rgb="FF0070C0"/>
        <rFont val="Microsoft Sans Serif"/>
        <family val="2"/>
        <charset val="162"/>
      </rPr>
      <t>castr.org.tr</t>
    </r>
  </si>
  <si>
    <r>
      <t xml:space="preserve">Cas Sertifikasyon Anonim Şirketi
</t>
    </r>
    <r>
      <rPr>
        <sz val="12"/>
        <color theme="1"/>
        <rFont val="Microsoft Sans Serif"/>
        <family val="2"/>
        <charset val="162"/>
      </rPr>
      <t>Güzelyurt Mh. 5775 Sk. No:34/A Yunusemre/ MANİSA
T:0236 302 01 44 F:0236 302 01 44</t>
    </r>
    <r>
      <rPr>
        <b/>
        <sz val="12"/>
        <color theme="1"/>
        <rFont val="Microsoft Sans Serif"/>
        <family val="2"/>
        <charset val="162"/>
      </rPr>
      <t xml:space="preserve">
e-mail: bilgi@cas-tr.org    web: castr.org.tr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</si>
</sst>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41F]mmmm\ yy;@"/>
  </numFmts>
  <fonts count="38">
    <font>
      <sz val="11"/>
      <color theme="1"/>
      <name val="Calibri"/>
      <family val="2"/>
      <charset val="162"/>
      <scheme val="minor"/>
    </font>
    <font>
      <u/>
      <sz val="11"/>
      <color theme="10"/>
      <name val="Calibri"/>
      <family val="2"/>
      <charset val="162"/>
      <scheme val="minor"/>
    </font>
    <font>
      <sz val="9"/>
      <color theme="1"/>
      <name val="Microsoft Sans Serif"/>
      <family val="2"/>
      <charset val="162"/>
    </font>
    <font>
      <sz val="12"/>
      <color theme="1"/>
      <name val="Microsoft Sans Serif"/>
      <family val="2"/>
      <charset val="162"/>
    </font>
    <font>
      <b/>
      <sz val="12"/>
      <color theme="1"/>
      <name val="Microsoft Sans Serif"/>
      <family val="2"/>
      <charset val="162"/>
    </font>
    <font>
      <b/>
      <sz val="10"/>
      <color theme="1"/>
      <name val="Microsoft Sans Serif"/>
      <family val="2"/>
      <charset val="162"/>
    </font>
    <font>
      <sz val="10"/>
      <color theme="1"/>
      <name val="Microsoft Sans Serif"/>
      <family val="2"/>
      <charset val="162"/>
    </font>
    <font>
      <b/>
      <sz val="18"/>
      <color theme="1"/>
      <name val="Microsoft Sans Serif"/>
      <family val="2"/>
      <charset val="162"/>
    </font>
    <font>
      <sz val="18"/>
      <color theme="1"/>
      <name val="Microsoft Sans Serif"/>
      <family val="2"/>
      <charset val="162"/>
    </font>
    <font>
      <sz val="11"/>
      <color theme="1"/>
      <name val="Microsoft Sans Serif"/>
      <family val="2"/>
      <charset val="162"/>
    </font>
    <font>
      <sz val="10.5"/>
      <color theme="1"/>
      <name val="Microsoft Sans Serif"/>
      <family val="2"/>
      <charset val="162"/>
    </font>
    <font>
      <b/>
      <u/>
      <sz val="11"/>
      <color theme="10"/>
      <name val="Microsoft Sans Serif"/>
      <family val="2"/>
      <charset val="162"/>
    </font>
    <font>
      <b/>
      <sz val="11"/>
      <color theme="1"/>
      <name val="Microsoft Sans Serif"/>
      <family val="2"/>
      <charset val="162"/>
    </font>
    <font>
      <b/>
      <sz val="8"/>
      <color theme="1"/>
      <name val="Microsoft Sans Serif"/>
      <family val="2"/>
      <charset val="162"/>
    </font>
    <font>
      <b/>
      <i/>
      <sz val="10"/>
      <color theme="1"/>
      <name val="Microsoft Sans Serif"/>
      <family val="2"/>
      <charset val="162"/>
    </font>
    <font>
      <b/>
      <u/>
      <sz val="11"/>
      <color theme="1"/>
      <name val="Microsoft Sans Serif"/>
      <family val="2"/>
      <charset val="162"/>
    </font>
    <font>
      <b/>
      <sz val="12"/>
      <color rgb="FF0070C0"/>
      <name val="Microsoft Sans Serif"/>
      <family val="2"/>
      <charset val="162"/>
    </font>
    <font>
      <b/>
      <sz val="9"/>
      <color theme="1"/>
      <name val="Microsoft Sans Serif"/>
      <family val="2"/>
      <charset val="162"/>
    </font>
    <font>
      <b/>
      <sz val="11"/>
      <color rgb="FF0070C0"/>
      <name val="Microsoft Sans Serif"/>
      <family val="2"/>
      <charset val="162"/>
    </font>
    <font>
      <sz val="8"/>
      <color theme="1"/>
      <name val="Microsoft Sans Serif"/>
      <family val="2"/>
      <charset val="162"/>
    </font>
    <font>
      <b/>
      <sz val="16"/>
      <color theme="1"/>
      <name val="Microsoft Sans Serif"/>
      <family val="2"/>
      <charset val="162"/>
    </font>
    <font>
      <b/>
      <sz val="10.5"/>
      <color rgb="FFFF0000"/>
      <name val="Microsoft Sans Serif"/>
      <family val="2"/>
      <charset val="162"/>
    </font>
    <font>
      <b/>
      <sz val="10"/>
      <color rgb="FFFF0000"/>
      <name val="Microsoft Sans Serif"/>
      <family val="2"/>
      <charset val="162"/>
    </font>
    <font>
      <i/>
      <sz val="8"/>
      <color theme="1"/>
      <name val="Microsoft Sans Serif"/>
      <family val="2"/>
      <charset val="162"/>
    </font>
    <font>
      <sz val="9"/>
      <color rgb="FF262323"/>
      <name val="Microsoft Sans Serif"/>
      <family val="2"/>
      <charset val="162"/>
    </font>
    <font>
      <sz val="7"/>
      <color theme="1"/>
      <name val="Microsoft Sans Serif"/>
      <family val="2"/>
      <charset val="162"/>
    </font>
    <font>
      <sz val="16"/>
      <color theme="1"/>
      <name val="Microsoft Sans Serif"/>
      <family val="2"/>
      <charset val="162"/>
    </font>
    <font>
      <b/>
      <sz val="10.5"/>
      <color rgb="FF0070C0"/>
      <name val="Microsoft Sans Serif"/>
      <family val="2"/>
      <charset val="162"/>
    </font>
    <font>
      <sz val="10"/>
      <color rgb="FF000000"/>
      <name val="Microsoft Sans Serif"/>
      <family val="2"/>
      <charset val="162"/>
    </font>
    <font>
      <b/>
      <sz val="11"/>
      <color rgb="FFFF0000"/>
      <name val="Microsoft Sans Serif"/>
      <family val="2"/>
      <charset val="162"/>
    </font>
    <font>
      <b/>
      <sz val="7"/>
      <color theme="1"/>
      <name val="Microsoft Sans Serif"/>
      <family val="2"/>
      <charset val="162"/>
    </font>
    <font>
      <sz val="10"/>
      <color theme="1"/>
      <name val="Wingdings 2"/>
      <family val="1"/>
      <charset val="2"/>
    </font>
    <font>
      <sz val="11"/>
      <name val="Microsoft Sans Serif"/>
      <family val="2"/>
      <charset val="162"/>
    </font>
    <font>
      <b/>
      <sz val="10"/>
      <color theme="1"/>
      <name val="Arial Tur"/>
      <charset val="162"/>
    </font>
    <font>
      <sz val="12"/>
      <color theme="1"/>
      <name val="Calibri"/>
      <family val="2"/>
      <scheme val="minor"/>
    </font>
    <font>
      <sz val="12"/>
      <color rgb="FF000000"/>
      <name val="Apple Color Emoji"/>
    </font>
    <font>
      <sz val="12"/>
      <color rgb="FF000000"/>
      <name val="Times New Roman"/>
      <family val="1"/>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59996337778862885"/>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style="thin">
        <color auto="1"/>
      </left>
      <right/>
      <top style="thin">
        <color theme="1"/>
      </top>
      <bottom style="thin">
        <color auto="1"/>
      </bottom>
      <diagonal/>
    </border>
    <border>
      <left/>
      <right/>
      <top style="thin">
        <color theme="1"/>
      </top>
      <bottom style="thin">
        <color auto="1"/>
      </bottom>
      <diagonal/>
    </border>
    <border>
      <left/>
      <right/>
      <top style="thin">
        <color theme="1"/>
      </top>
      <bottom/>
      <diagonal/>
    </border>
    <border>
      <left/>
      <right/>
      <top/>
      <bottom style="thin">
        <color theme="1"/>
      </bottom>
      <diagonal/>
    </border>
    <border>
      <left/>
      <right style="medium">
        <color auto="1"/>
      </right>
      <top style="thin">
        <color auto="1"/>
      </top>
      <bottom/>
      <diagonal/>
    </border>
    <border>
      <left style="thin">
        <color auto="1"/>
      </left>
      <right/>
      <top style="thin">
        <color auto="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auto="1"/>
      </right>
      <top style="thin">
        <color theme="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right style="thin">
        <color auto="1"/>
      </right>
      <top style="thin">
        <color theme="1"/>
      </top>
      <bottom/>
      <diagonal/>
    </border>
    <border>
      <left style="medium">
        <color auto="1"/>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theme="1"/>
      </bottom>
      <diagonal/>
    </border>
    <border>
      <left style="thin">
        <color auto="1"/>
      </left>
      <right style="thin">
        <color theme="1"/>
      </right>
      <top style="thin">
        <color theme="1"/>
      </top>
      <bottom/>
      <diagonal/>
    </border>
    <border>
      <left style="thin">
        <color auto="1"/>
      </left>
      <right style="thin">
        <color theme="1"/>
      </right>
      <top/>
      <bottom/>
      <diagonal/>
    </border>
    <border>
      <left style="thin">
        <color auto="1"/>
      </left>
      <right style="thin">
        <color theme="1"/>
      </right>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theme="1"/>
      </left>
      <right/>
      <top style="thin">
        <color theme="1"/>
      </top>
      <bottom style="thin">
        <color auto="1"/>
      </bottom>
      <diagonal/>
    </border>
    <border>
      <left style="thin">
        <color theme="1"/>
      </left>
      <right/>
      <top style="thin">
        <color auto="1"/>
      </top>
      <bottom style="thin">
        <color auto="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right style="thin">
        <color auto="1"/>
      </right>
      <top/>
      <bottom style="thin">
        <color theme="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theme="1"/>
      </left>
      <right style="thin">
        <color theme="1"/>
      </right>
      <top/>
      <bottom style="thin">
        <color auto="1"/>
      </bottom>
      <diagonal/>
    </border>
    <border>
      <left/>
      <right style="thin">
        <color theme="1"/>
      </right>
      <top/>
      <bottom style="thin">
        <color auto="1"/>
      </bottom>
      <diagonal/>
    </border>
    <border>
      <left/>
      <right style="thin">
        <color theme="1"/>
      </right>
      <top style="thin">
        <color auto="1"/>
      </top>
      <bottom style="thin">
        <color auto="1"/>
      </bottom>
      <diagonal/>
    </border>
    <border>
      <left/>
      <right style="thin">
        <color theme="1"/>
      </right>
      <top style="thin">
        <color auto="1"/>
      </top>
      <bottom style="thin">
        <color theme="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34" fillId="0" borderId="0"/>
  </cellStyleXfs>
  <cellXfs count="613">
    <xf numFmtId="0" fontId="0" fillId="0" borderId="0" xfId="0"/>
    <xf numFmtId="0" fontId="5" fillId="0" borderId="1" xfId="0" applyFont="1" applyBorder="1" applyAlignment="1">
      <alignment vertical="center" wrapText="1"/>
    </xf>
    <xf numFmtId="0" fontId="5" fillId="0" borderId="8" xfId="0" applyFont="1" applyBorder="1" applyAlignment="1">
      <alignment horizontal="center" vertical="center" wrapText="1"/>
    </xf>
    <xf numFmtId="0" fontId="6" fillId="0" borderId="1" xfId="0" applyFont="1" applyBorder="1" applyAlignment="1">
      <alignment horizontal="right" vertical="center" wrapText="1"/>
    </xf>
    <xf numFmtId="0" fontId="6" fillId="0" borderId="9" xfId="0" applyFont="1" applyBorder="1"/>
    <xf numFmtId="0" fontId="5" fillId="0" borderId="0" xfId="0" applyFont="1"/>
    <xf numFmtId="0" fontId="5" fillId="0" borderId="0" xfId="0" applyFont="1" applyAlignment="1">
      <alignment horizontal="center" vertical="center" wrapText="1"/>
    </xf>
    <xf numFmtId="0" fontId="6" fillId="0" borderId="47" xfId="0" applyFont="1" applyBorder="1"/>
    <xf numFmtId="0" fontId="5" fillId="0" borderId="10" xfId="0" applyFont="1" applyBorder="1" applyAlignment="1">
      <alignment vertical="center" wrapText="1"/>
    </xf>
    <xf numFmtId="0" fontId="6" fillId="0" borderId="10" xfId="0" applyFont="1" applyBorder="1" applyAlignment="1">
      <alignment horizontal="right" vertical="center" wrapText="1"/>
    </xf>
    <xf numFmtId="0" fontId="4" fillId="3" borderId="1" xfId="0" applyFont="1" applyFill="1" applyBorder="1" applyAlignment="1">
      <alignment horizontal="left" vertical="center" wrapText="1"/>
    </xf>
    <xf numFmtId="0" fontId="5" fillId="0" borderId="6" xfId="0" applyFont="1" applyBorder="1" applyAlignment="1">
      <alignment horizontal="center" vertical="center" wrapText="1"/>
    </xf>
    <xf numFmtId="0" fontId="4" fillId="3" borderId="1" xfId="0" applyFont="1" applyFill="1" applyBorder="1" applyAlignment="1">
      <alignment horizontal="right" vertical="center" wrapText="1"/>
    </xf>
    <xf numFmtId="0" fontId="6" fillId="0" borderId="7" xfId="0" applyFont="1" applyBorder="1"/>
    <xf numFmtId="0" fontId="5" fillId="2" borderId="1" xfId="0" applyFont="1" applyFill="1" applyBorder="1" applyAlignment="1">
      <alignment wrapText="1"/>
    </xf>
    <xf numFmtId="0" fontId="6" fillId="0" borderId="3" xfId="0" applyFont="1" applyBorder="1"/>
    <xf numFmtId="0" fontId="5" fillId="0" borderId="0" xfId="0" applyFont="1" applyAlignment="1">
      <alignment horizontal="left"/>
    </xf>
    <xf numFmtId="0" fontId="5" fillId="2" borderId="2" xfId="0" applyFont="1" applyFill="1" applyBorder="1" applyAlignment="1">
      <alignment wrapText="1"/>
    </xf>
    <xf numFmtId="0" fontId="5" fillId="2"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0" xfId="0" applyFont="1" applyAlignment="1">
      <alignment horizontal="left"/>
    </xf>
    <xf numFmtId="0" fontId="12" fillId="0" borderId="0" xfId="0" applyFont="1"/>
    <xf numFmtId="0" fontId="12" fillId="0" borderId="1" xfId="0" applyFont="1" applyBorder="1" applyAlignment="1">
      <alignment vertical="center" wrapText="1"/>
    </xf>
    <xf numFmtId="165" fontId="9" fillId="0" borderId="1" xfId="0" quotePrefix="1" applyNumberFormat="1" applyFont="1" applyBorder="1" applyAlignment="1">
      <alignment horizontal="left" vertical="center" wrapText="1"/>
    </xf>
    <xf numFmtId="0" fontId="12" fillId="2" borderId="1" xfId="0" applyFont="1" applyFill="1" applyBorder="1" applyAlignment="1">
      <alignment vertical="center" wrapText="1"/>
    </xf>
    <xf numFmtId="0" fontId="5" fillId="0" borderId="31" xfId="0" applyFont="1" applyBorder="1" applyAlignment="1">
      <alignment horizontal="center"/>
    </xf>
    <xf numFmtId="0" fontId="5" fillId="0" borderId="27" xfId="0" applyFont="1" applyBorder="1" applyAlignment="1">
      <alignment horizontal="center"/>
    </xf>
    <xf numFmtId="0" fontId="5" fillId="0" borderId="32" xfId="0" applyFont="1" applyBorder="1" applyAlignment="1">
      <alignment horizontal="center"/>
    </xf>
    <xf numFmtId="164" fontId="5" fillId="0" borderId="31" xfId="0" applyNumberFormat="1" applyFont="1" applyBorder="1" applyAlignment="1">
      <alignment horizontal="center"/>
    </xf>
    <xf numFmtId="164" fontId="5" fillId="0" borderId="27" xfId="0" applyNumberFormat="1" applyFont="1" applyBorder="1" applyAlignment="1">
      <alignment horizontal="center"/>
    </xf>
    <xf numFmtId="164" fontId="5" fillId="0" borderId="45" xfId="0" applyNumberFormat="1" applyFont="1" applyBorder="1" applyAlignment="1">
      <alignment horizontal="center"/>
    </xf>
    <xf numFmtId="0" fontId="5" fillId="0" borderId="33" xfId="0" applyFont="1" applyBorder="1" applyAlignment="1">
      <alignment horizontal="center"/>
    </xf>
    <xf numFmtId="0" fontId="5" fillId="0" borderId="0" xfId="0" applyFont="1" applyAlignment="1">
      <alignment horizontal="center"/>
    </xf>
    <xf numFmtId="0" fontId="5" fillId="0" borderId="34" xfId="0" applyFont="1" applyBorder="1" applyAlignment="1">
      <alignment horizontal="center"/>
    </xf>
    <xf numFmtId="164" fontId="5" fillId="0" borderId="33" xfId="0" applyNumberFormat="1" applyFont="1" applyBorder="1" applyAlignment="1">
      <alignment horizontal="center"/>
    </xf>
    <xf numFmtId="164" fontId="5" fillId="0" borderId="0" xfId="0" applyNumberFormat="1" applyFont="1" applyAlignment="1">
      <alignment horizontal="center"/>
    </xf>
    <xf numFmtId="164" fontId="5" fillId="0" borderId="47" xfId="0" applyNumberFormat="1" applyFont="1" applyBorder="1" applyAlignment="1">
      <alignment horizontal="center"/>
    </xf>
    <xf numFmtId="0" fontId="5" fillId="0" borderId="35" xfId="0" applyFont="1" applyBorder="1" applyAlignment="1">
      <alignment horizontal="center"/>
    </xf>
    <xf numFmtId="0" fontId="12" fillId="0" borderId="28" xfId="0" applyFont="1" applyBorder="1" applyAlignment="1">
      <alignment horizontal="center"/>
    </xf>
    <xf numFmtId="0" fontId="5" fillId="0" borderId="36" xfId="0" applyFont="1" applyBorder="1" applyAlignment="1">
      <alignment horizontal="center"/>
    </xf>
    <xf numFmtId="164" fontId="5" fillId="0" borderId="35" xfId="0" applyNumberFormat="1" applyFont="1" applyBorder="1" applyAlignment="1">
      <alignment horizontal="center"/>
    </xf>
    <xf numFmtId="164" fontId="12" fillId="0" borderId="28" xfId="0" applyNumberFormat="1" applyFont="1" applyBorder="1" applyAlignment="1">
      <alignment horizontal="center"/>
    </xf>
    <xf numFmtId="164" fontId="5" fillId="0" borderId="58" xfId="0" applyNumberFormat="1" applyFont="1" applyBorder="1" applyAlignment="1">
      <alignment horizontal="center"/>
    </xf>
    <xf numFmtId="0" fontId="6" fillId="0" borderId="0" xfId="0" applyFont="1"/>
    <xf numFmtId="0" fontId="5" fillId="0" borderId="1" xfId="0" applyFont="1" applyBorder="1" applyAlignment="1">
      <alignment horizontal="left" vertical="center" wrapText="1"/>
    </xf>
    <xf numFmtId="0" fontId="9" fillId="0" borderId="9" xfId="0" applyFont="1" applyBorder="1"/>
    <xf numFmtId="0" fontId="9" fillId="0" borderId="47" xfId="0" applyFont="1" applyBorder="1"/>
    <xf numFmtId="0" fontId="17" fillId="0" borderId="6" xfId="0" applyFont="1" applyBorder="1" applyAlignment="1">
      <alignment horizontal="center" vertical="center" wrapText="1"/>
    </xf>
    <xf numFmtId="0" fontId="9" fillId="0" borderId="7" xfId="0" applyFont="1" applyBorder="1"/>
    <xf numFmtId="0" fontId="5" fillId="2" borderId="39" xfId="0" applyFont="1" applyFill="1" applyBorder="1" applyAlignment="1">
      <alignment wrapText="1"/>
    </xf>
    <xf numFmtId="0" fontId="5" fillId="2" borderId="44" xfId="0" applyFont="1" applyFill="1" applyBorder="1" applyAlignment="1">
      <alignment wrapText="1"/>
    </xf>
    <xf numFmtId="0" fontId="6" fillId="0" borderId="1" xfId="0" applyFont="1" applyBorder="1" applyAlignment="1">
      <alignment horizontal="center" wrapText="1"/>
    </xf>
    <xf numFmtId="0" fontId="6" fillId="0" borderId="39" xfId="0" applyFont="1" applyBorder="1" applyAlignment="1">
      <alignment horizontal="center"/>
    </xf>
    <xf numFmtId="0" fontId="17" fillId="0" borderId="0" xfId="0" applyFont="1"/>
    <xf numFmtId="0" fontId="6" fillId="0" borderId="39" xfId="0" applyFont="1" applyBorder="1"/>
    <xf numFmtId="0" fontId="12" fillId="0" borderId="0" xfId="0" applyFont="1" applyAlignment="1">
      <alignment horizontal="center"/>
    </xf>
    <xf numFmtId="0" fontId="6" fillId="0" borderId="10" xfId="0" applyFont="1" applyBorder="1" applyAlignment="1">
      <alignment horizontal="left" vertical="center" wrapText="1"/>
    </xf>
    <xf numFmtId="0" fontId="6" fillId="0" borderId="10" xfId="0" applyFont="1" applyBorder="1"/>
    <xf numFmtId="0" fontId="6" fillId="0" borderId="39" xfId="0" applyFont="1" applyBorder="1" applyAlignment="1">
      <alignment horizontal="left" vertical="center" wrapText="1"/>
    </xf>
    <xf numFmtId="0" fontId="6" fillId="0" borderId="6"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xf numFmtId="0" fontId="5" fillId="0" borderId="2" xfId="0" applyFont="1" applyBorder="1" applyAlignment="1">
      <alignment horizontal="center"/>
    </xf>
    <xf numFmtId="0" fontId="6" fillId="0" borderId="4" xfId="0" applyFont="1" applyBorder="1" applyAlignment="1">
      <alignment horizontal="center"/>
    </xf>
    <xf numFmtId="0" fontId="6" fillId="2" borderId="1" xfId="0" applyFont="1" applyFill="1" applyBorder="1" applyAlignment="1">
      <alignment horizontal="center"/>
    </xf>
    <xf numFmtId="0" fontId="19" fillId="0" borderId="10" xfId="0" applyFont="1" applyBorder="1"/>
    <xf numFmtId="0" fontId="23" fillId="0" borderId="38" xfId="0" applyFont="1" applyBorder="1" applyAlignment="1">
      <alignment horizontal="left" wrapText="1"/>
    </xf>
    <xf numFmtId="0" fontId="13" fillId="0" borderId="0" xfId="0" applyFont="1"/>
    <xf numFmtId="0" fontId="19" fillId="0" borderId="39" xfId="0" applyFont="1" applyBorder="1"/>
    <xf numFmtId="0" fontId="19" fillId="0" borderId="18" xfId="0" applyFont="1" applyBorder="1" applyAlignment="1">
      <alignment horizontal="left" wrapText="1"/>
    </xf>
    <xf numFmtId="0" fontId="19" fillId="0" borderId="44" xfId="0" applyFont="1" applyBorder="1"/>
    <xf numFmtId="0" fontId="19" fillId="0" borderId="5" xfId="0" applyFont="1" applyBorder="1" applyAlignment="1">
      <alignment horizontal="left" wrapText="1"/>
    </xf>
    <xf numFmtId="0" fontId="6" fillId="0" borderId="44" xfId="0" applyFont="1" applyBorder="1" applyAlignment="1">
      <alignment horizontal="center"/>
    </xf>
    <xf numFmtId="0" fontId="12" fillId="0" borderId="1" xfId="0" applyFont="1" applyBorder="1" applyAlignment="1">
      <alignment horizontal="center" vertical="center" wrapText="1"/>
    </xf>
    <xf numFmtId="0" fontId="6" fillId="0" borderId="18" xfId="0" applyFont="1" applyBorder="1"/>
    <xf numFmtId="0" fontId="6" fillId="0" borderId="5" xfId="0" applyFont="1" applyBorder="1"/>
    <xf numFmtId="0" fontId="6" fillId="0" borderId="6" xfId="0" applyFont="1" applyBorder="1"/>
    <xf numFmtId="0" fontId="4" fillId="0" borderId="0" xfId="0" applyFont="1" applyAlignment="1">
      <alignment horizontal="left"/>
    </xf>
    <xf numFmtId="0" fontId="4" fillId="0" borderId="0" xfId="0" applyFont="1"/>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6" fillId="0" borderId="1" xfId="0" applyNumberFormat="1" applyFont="1" applyBorder="1" applyAlignment="1">
      <alignment horizontal="left" wrapText="1"/>
    </xf>
    <xf numFmtId="0" fontId="5" fillId="0" borderId="10" xfId="0" applyFont="1" applyBorder="1"/>
    <xf numFmtId="0" fontId="5" fillId="2" borderId="10" xfId="0" applyFont="1" applyFill="1" applyBorder="1" applyAlignment="1">
      <alignment horizontal="center" wrapText="1"/>
    </xf>
    <xf numFmtId="0" fontId="6" fillId="0" borderId="1" xfId="0" applyFont="1" applyBorder="1" applyAlignment="1">
      <alignment horizontal="center" vertical="center"/>
    </xf>
    <xf numFmtId="0" fontId="19" fillId="0" borderId="1" xfId="0" quotePrefix="1" applyFont="1" applyBorder="1" applyAlignment="1">
      <alignment horizontal="center" vertical="center" wrapText="1"/>
    </xf>
    <xf numFmtId="0" fontId="2" fillId="0" borderId="1" xfId="0" quotePrefix="1" applyFont="1" applyBorder="1" applyAlignment="1">
      <alignment horizontal="center" vertical="center" wrapText="1"/>
    </xf>
    <xf numFmtId="164" fontId="12" fillId="0" borderId="1" xfId="0" applyNumberFormat="1" applyFont="1" applyBorder="1" applyAlignment="1">
      <alignment horizontal="left" wrapText="1"/>
    </xf>
    <xf numFmtId="0" fontId="5" fillId="0" borderId="1" xfId="0" quotePrefix="1" applyFont="1" applyBorder="1" applyAlignment="1">
      <alignment vertical="center" wrapText="1"/>
    </xf>
    <xf numFmtId="0" fontId="5" fillId="0" borderId="1" xfId="0" quotePrefix="1" applyFont="1" applyBorder="1" applyAlignment="1">
      <alignment horizontal="center" vertical="center" wrapText="1"/>
    </xf>
    <xf numFmtId="0" fontId="6" fillId="0" borderId="10" xfId="0" quotePrefix="1" applyFont="1" applyBorder="1" applyAlignment="1">
      <alignment vertical="center" wrapText="1"/>
    </xf>
    <xf numFmtId="164" fontId="5" fillId="0" borderId="1" xfId="0" applyNumberFormat="1" applyFont="1" applyBorder="1" applyAlignment="1">
      <alignment horizontal="left" vertical="top" wrapText="1"/>
    </xf>
    <xf numFmtId="0" fontId="19" fillId="0" borderId="1" xfId="0" quotePrefix="1" applyFont="1" applyBorder="1" applyAlignment="1">
      <alignment horizontal="left" vertical="center" wrapText="1"/>
    </xf>
    <xf numFmtId="0" fontId="6" fillId="0" borderId="39" xfId="0" quotePrefix="1" applyFont="1" applyBorder="1" applyAlignment="1">
      <alignment wrapText="1"/>
    </xf>
    <xf numFmtId="0" fontId="5" fillId="0" borderId="60" xfId="0" applyFont="1" applyBorder="1" applyAlignment="1">
      <alignment horizontal="center"/>
    </xf>
    <xf numFmtId="0" fontId="5" fillId="0" borderId="62" xfId="0" applyFont="1" applyBorder="1" applyAlignment="1">
      <alignment horizontal="center"/>
    </xf>
    <xf numFmtId="164" fontId="5" fillId="0" borderId="60" xfId="0" applyNumberFormat="1" applyFont="1" applyBorder="1" applyAlignment="1">
      <alignment horizontal="center"/>
    </xf>
    <xf numFmtId="164" fontId="12" fillId="0" borderId="61" xfId="0" applyNumberFormat="1" applyFont="1" applyBorder="1" applyAlignment="1">
      <alignment horizontal="center"/>
    </xf>
    <xf numFmtId="164" fontId="5" fillId="0" borderId="7" xfId="0" applyNumberFormat="1" applyFont="1" applyBorder="1" applyAlignment="1">
      <alignment horizontal="center"/>
    </xf>
    <xf numFmtId="164" fontId="12" fillId="0" borderId="0" xfId="0" applyNumberFormat="1" applyFont="1" applyAlignment="1">
      <alignment horizontal="center"/>
    </xf>
    <xf numFmtId="0" fontId="17" fillId="2" borderId="15" xfId="0" quotePrefix="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164" fontId="29" fillId="2" borderId="15" xfId="0" applyNumberFormat="1" applyFont="1" applyFill="1" applyBorder="1" applyAlignment="1">
      <alignment horizontal="left" wrapText="1"/>
    </xf>
    <xf numFmtId="1" fontId="9" fillId="2" borderId="44" xfId="0" quotePrefix="1" applyNumberFormat="1" applyFont="1" applyFill="1" applyBorder="1" applyAlignment="1">
      <alignment horizontal="center" vertical="center" wrapText="1"/>
    </xf>
    <xf numFmtId="0" fontId="12" fillId="0" borderId="17" xfId="0" applyFont="1" applyBorder="1" applyAlignment="1">
      <alignment wrapText="1"/>
    </xf>
    <xf numFmtId="0" fontId="12" fillId="0" borderId="4" xfId="0" applyFont="1" applyBorder="1" applyAlignment="1">
      <alignment wrapText="1"/>
    </xf>
    <xf numFmtId="0" fontId="12" fillId="0" borderId="2" xfId="0" applyFont="1" applyBorder="1" applyAlignment="1">
      <alignment wrapText="1"/>
    </xf>
    <xf numFmtId="0" fontId="6" fillId="0" borderId="16" xfId="0" applyFont="1" applyBorder="1"/>
    <xf numFmtId="0" fontId="6" fillId="0" borderId="1" xfId="0" applyFont="1" applyBorder="1" applyAlignment="1">
      <alignment wrapText="1"/>
    </xf>
    <xf numFmtId="0" fontId="6" fillId="0" borderId="1" xfId="0" applyFont="1" applyBorder="1" applyAlignment="1">
      <alignment horizontal="left" wrapText="1"/>
    </xf>
    <xf numFmtId="0" fontId="30" fillId="0" borderId="1" xfId="0" applyFont="1" applyBorder="1" applyAlignment="1">
      <alignment horizontal="left" vertical="center" wrapText="1"/>
    </xf>
    <xf numFmtId="0" fontId="31" fillId="0" borderId="1" xfId="0" applyFont="1" applyBorder="1" applyAlignment="1">
      <alignment horizontal="center" vertical="center"/>
    </xf>
    <xf numFmtId="0" fontId="9" fillId="0" borderId="3" xfId="0" applyFont="1" applyBorder="1" applyAlignment="1">
      <alignment vertical="center" wrapText="1"/>
    </xf>
    <xf numFmtId="0" fontId="9" fillId="0" borderId="2" xfId="0" quotePrefix="1" applyFont="1" applyBorder="1" applyAlignment="1">
      <alignment horizontal="left"/>
    </xf>
    <xf numFmtId="0" fontId="9" fillId="0" borderId="3" xfId="0" applyFont="1" applyBorder="1" applyAlignment="1">
      <alignment horizontal="left"/>
    </xf>
    <xf numFmtId="0" fontId="9" fillId="0" borderId="3" xfId="0" quotePrefix="1" applyFont="1" applyBorder="1" applyAlignment="1">
      <alignment horizontal="left"/>
    </xf>
    <xf numFmtId="0" fontId="2" fillId="0" borderId="1" xfId="0" quotePrefix="1" applyFont="1" applyBorder="1" applyAlignment="1">
      <alignment vertical="center" wrapText="1"/>
    </xf>
    <xf numFmtId="164" fontId="6" fillId="0" borderId="1" xfId="0" applyNumberFormat="1" applyFont="1" applyBorder="1" applyAlignment="1">
      <alignment horizontal="right" vertical="center" wrapText="1"/>
    </xf>
    <xf numFmtId="0" fontId="19" fillId="0" borderId="1" xfId="0" quotePrefix="1" applyFont="1" applyBorder="1" applyAlignment="1">
      <alignment vertical="center" wrapText="1"/>
    </xf>
    <xf numFmtId="0" fontId="12" fillId="0" borderId="15" xfId="0" applyFont="1" applyBorder="1"/>
    <xf numFmtId="0" fontId="9" fillId="0" borderId="38" xfId="0" applyFont="1" applyBorder="1"/>
    <xf numFmtId="0" fontId="6" fillId="0" borderId="40" xfId="0" applyFont="1" applyBorder="1"/>
    <xf numFmtId="0" fontId="12" fillId="0" borderId="46" xfId="0" applyFont="1" applyBorder="1"/>
    <xf numFmtId="0" fontId="9" fillId="0" borderId="18" xfId="0" applyFont="1" applyBorder="1"/>
    <xf numFmtId="0" fontId="6" fillId="0" borderId="1" xfId="0" applyFont="1" applyBorder="1"/>
    <xf numFmtId="0" fontId="6" fillId="0" borderId="1" xfId="0" quotePrefix="1" applyFont="1" applyBorder="1"/>
    <xf numFmtId="0" fontId="6" fillId="0" borderId="41" xfId="0" applyFont="1" applyBorder="1"/>
    <xf numFmtId="164" fontId="6" fillId="0" borderId="19" xfId="0" applyNumberFormat="1" applyFont="1" applyBorder="1" applyAlignment="1">
      <alignment horizontal="left" wrapText="1"/>
    </xf>
    <xf numFmtId="0" fontId="5" fillId="0" borderId="5" xfId="0" applyFont="1" applyBorder="1"/>
    <xf numFmtId="0" fontId="6" fillId="0" borderId="1" xfId="0" quotePrefix="1" applyFont="1" applyBorder="1" applyAlignment="1">
      <alignment vertical="center" wrapText="1"/>
    </xf>
    <xf numFmtId="0" fontId="6" fillId="0" borderId="42" xfId="0" quotePrefix="1" applyFont="1" applyBorder="1" applyAlignment="1">
      <alignment vertical="center" wrapText="1"/>
    </xf>
    <xf numFmtId="164" fontId="12" fillId="0" borderId="15" xfId="0" applyNumberFormat="1" applyFont="1" applyBorder="1" applyAlignment="1">
      <alignment horizontal="center" wrapText="1"/>
    </xf>
    <xf numFmtId="0" fontId="5" fillId="0" borderId="8" xfId="0" applyFont="1" applyBorder="1"/>
    <xf numFmtId="0" fontId="12" fillId="0" borderId="1" xfId="0" quotePrefix="1" applyFont="1" applyBorder="1" applyAlignment="1">
      <alignment horizontal="center" vertical="center" wrapText="1"/>
    </xf>
    <xf numFmtId="0" fontId="9" fillId="0" borderId="8" xfId="0" quotePrefix="1" applyFont="1" applyBorder="1" applyAlignment="1">
      <alignment vertical="center" wrapText="1"/>
    </xf>
    <xf numFmtId="0" fontId="6" fillId="0" borderId="29" xfId="0" quotePrefix="1" applyFont="1" applyBorder="1" applyAlignment="1">
      <alignment vertical="center" wrapText="1"/>
    </xf>
    <xf numFmtId="1" fontId="12" fillId="0" borderId="15" xfId="0" applyNumberFormat="1" applyFont="1" applyBorder="1" applyAlignment="1">
      <alignment horizontal="center" wrapText="1"/>
    </xf>
    <xf numFmtId="0" fontId="5" fillId="0" borderId="6" xfId="0" applyFont="1" applyBorder="1"/>
    <xf numFmtId="0" fontId="9" fillId="0" borderId="6" xfId="0" quotePrefix="1" applyFont="1" applyBorder="1" applyAlignment="1">
      <alignment vertical="center" wrapText="1"/>
    </xf>
    <xf numFmtId="0" fontId="6" fillId="0" borderId="43" xfId="0" quotePrefix="1" applyFont="1" applyBorder="1" applyAlignment="1">
      <alignment vertical="center" wrapText="1"/>
    </xf>
    <xf numFmtId="1" fontId="12" fillId="0" borderId="46" xfId="0" applyNumberFormat="1" applyFont="1" applyBorder="1" applyAlignment="1">
      <alignment horizontal="center" wrapText="1"/>
    </xf>
    <xf numFmtId="0" fontId="5" fillId="0" borderId="44" xfId="0" quotePrefix="1" applyFont="1" applyBorder="1" applyAlignment="1">
      <alignment horizontal="center" vertical="center" wrapText="1"/>
    </xf>
    <xf numFmtId="0" fontId="6" fillId="0" borderId="0" xfId="0" quotePrefix="1" applyFont="1" applyAlignment="1">
      <alignment vertical="center" wrapText="1"/>
    </xf>
    <xf numFmtId="0" fontId="6" fillId="0" borderId="44" xfId="0" quotePrefix="1" applyFont="1" applyBorder="1" applyAlignment="1">
      <alignment vertical="center" wrapText="1"/>
    </xf>
    <xf numFmtId="0" fontId="6" fillId="0" borderId="24" xfId="0" quotePrefix="1" applyFont="1" applyBorder="1" applyAlignment="1">
      <alignment vertical="center" wrapText="1"/>
    </xf>
    <xf numFmtId="0" fontId="17" fillId="0" borderId="20" xfId="0" quotePrefix="1" applyFont="1" applyBorder="1" applyAlignment="1">
      <alignment horizontal="center" vertical="center" wrapText="1"/>
    </xf>
    <xf numFmtId="0" fontId="17" fillId="0" borderId="65" xfId="0" quotePrefix="1" applyFont="1" applyBorder="1" applyAlignment="1">
      <alignment horizontal="center" vertical="center" wrapText="1"/>
    </xf>
    <xf numFmtId="0" fontId="2" fillId="0" borderId="0" xfId="0" quotePrefix="1" applyFont="1" applyAlignment="1">
      <alignment vertical="center" wrapText="1"/>
    </xf>
    <xf numFmtId="0" fontId="2" fillId="0" borderId="24" xfId="0" quotePrefix="1" applyFont="1" applyBorder="1" applyAlignment="1">
      <alignment vertical="center" wrapText="1"/>
    </xf>
    <xf numFmtId="0" fontId="17" fillId="0" borderId="0" xfId="0" applyFont="1" applyAlignment="1">
      <alignment horizontal="left"/>
    </xf>
    <xf numFmtId="0" fontId="17" fillId="0" borderId="1" xfId="0" applyFont="1" applyBorder="1"/>
    <xf numFmtId="0" fontId="12" fillId="0" borderId="46" xfId="0" quotePrefix="1" applyFont="1" applyBorder="1" applyAlignment="1">
      <alignment horizontal="center" vertical="center" wrapText="1"/>
    </xf>
    <xf numFmtId="0" fontId="17" fillId="0" borderId="1" xfId="0" applyFont="1" applyBorder="1" applyAlignment="1">
      <alignment horizontal="center"/>
    </xf>
    <xf numFmtId="1" fontId="5" fillId="0" borderId="19" xfId="0" applyNumberFormat="1" applyFont="1" applyBorder="1" applyAlignment="1">
      <alignment horizontal="center" wrapText="1"/>
    </xf>
    <xf numFmtId="0" fontId="5" fillId="0" borderId="46" xfId="0" quotePrefix="1" applyFont="1" applyBorder="1" applyAlignment="1">
      <alignment horizontal="center" vertical="center" wrapText="1"/>
    </xf>
    <xf numFmtId="164" fontId="12" fillId="0" borderId="15" xfId="0" applyNumberFormat="1" applyFont="1" applyBorder="1" applyAlignment="1">
      <alignment horizontal="left" wrapText="1"/>
    </xf>
    <xf numFmtId="0" fontId="9" fillId="0" borderId="38" xfId="0" applyFont="1" applyBorder="1" applyAlignment="1">
      <alignment horizontal="center"/>
    </xf>
    <xf numFmtId="1" fontId="29" fillId="0" borderId="1" xfId="0" quotePrefix="1" applyNumberFormat="1" applyFont="1" applyBorder="1" applyAlignment="1">
      <alignment horizontal="center" vertical="center" wrapText="1"/>
    </xf>
    <xf numFmtId="0" fontId="12" fillId="0" borderId="38" xfId="0" quotePrefix="1" applyFont="1" applyBorder="1" applyAlignment="1">
      <alignment horizontal="center" vertical="center" wrapText="1"/>
    </xf>
    <xf numFmtId="0" fontId="12" fillId="0" borderId="9" xfId="0" quotePrefix="1" applyFont="1" applyBorder="1" applyAlignment="1">
      <alignment horizontal="center" vertical="center" wrapText="1"/>
    </xf>
    <xf numFmtId="0" fontId="9" fillId="0" borderId="40" xfId="0" quotePrefix="1" applyFont="1" applyBorder="1" applyAlignment="1">
      <alignment horizontal="center" vertical="center" wrapText="1"/>
    </xf>
    <xf numFmtId="0" fontId="9" fillId="0" borderId="18" xfId="0" applyFont="1" applyBorder="1" applyAlignment="1">
      <alignment horizontal="center"/>
    </xf>
    <xf numFmtId="1" fontId="29" fillId="0" borderId="10" xfId="0" quotePrefix="1" applyNumberFormat="1" applyFont="1" applyBorder="1" applyAlignment="1">
      <alignment horizontal="center" vertical="center" wrapText="1"/>
    </xf>
    <xf numFmtId="0" fontId="12" fillId="0" borderId="18" xfId="0" quotePrefix="1" applyFont="1" applyBorder="1" applyAlignment="1">
      <alignment horizontal="center" vertical="center" wrapText="1"/>
    </xf>
    <xf numFmtId="0" fontId="12" fillId="0" borderId="47" xfId="0" quotePrefix="1" applyFont="1" applyBorder="1" applyAlignment="1">
      <alignment horizontal="center" vertical="center" wrapText="1"/>
    </xf>
    <xf numFmtId="0" fontId="9" fillId="0" borderId="41" xfId="0" quotePrefix="1" applyFont="1" applyBorder="1" applyAlignment="1">
      <alignment horizontal="center" vertical="center" wrapText="1"/>
    </xf>
    <xf numFmtId="0" fontId="9" fillId="0" borderId="5" xfId="0" applyFont="1" applyBorder="1" applyAlignment="1">
      <alignment horizontal="center"/>
    </xf>
    <xf numFmtId="0" fontId="9" fillId="0" borderId="2" xfId="0" applyFont="1" applyBorder="1" applyAlignment="1">
      <alignment horizontal="center"/>
    </xf>
    <xf numFmtId="0" fontId="12" fillId="0" borderId="4" xfId="0" quotePrefix="1" applyFont="1" applyBorder="1" applyAlignment="1">
      <alignment horizontal="center" vertical="center" wrapText="1"/>
    </xf>
    <xf numFmtId="0" fontId="9" fillId="0" borderId="4" xfId="0" applyFont="1" applyBorder="1" applyAlignment="1">
      <alignment horizontal="center"/>
    </xf>
    <xf numFmtId="0" fontId="9" fillId="0" borderId="16" xfId="0" quotePrefix="1" applyFont="1" applyBorder="1" applyAlignment="1">
      <alignment horizontal="center" vertical="center" wrapText="1"/>
    </xf>
    <xf numFmtId="0" fontId="33" fillId="0" borderId="1" xfId="0" applyFont="1" applyBorder="1" applyAlignment="1">
      <alignment horizontal="center" vertical="center"/>
    </xf>
    <xf numFmtId="0" fontId="5" fillId="0" borderId="1" xfId="0" applyFont="1" applyBorder="1" applyAlignment="1">
      <alignment horizontal="center"/>
    </xf>
    <xf numFmtId="0" fontId="33"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2" borderId="38" xfId="0" applyFont="1" applyFill="1" applyBorder="1" applyAlignment="1">
      <alignment wrapText="1"/>
    </xf>
    <xf numFmtId="164" fontId="29" fillId="2" borderId="17" xfId="0" applyNumberFormat="1" applyFont="1" applyFill="1" applyBorder="1" applyAlignment="1">
      <alignment horizontal="left" wrapText="1"/>
    </xf>
    <xf numFmtId="0" fontId="9" fillId="0" borderId="6" xfId="0" applyFont="1" applyBorder="1" applyAlignment="1">
      <alignment horizontal="center"/>
    </xf>
    <xf numFmtId="1" fontId="9" fillId="2" borderId="6" xfId="0" quotePrefix="1" applyNumberFormat="1" applyFont="1" applyFill="1" applyBorder="1" applyAlignment="1">
      <alignment horizontal="center" vertical="center" wrapText="1"/>
    </xf>
    <xf numFmtId="0" fontId="5" fillId="5" borderId="4" xfId="0" applyFont="1" applyFill="1" applyBorder="1" applyAlignment="1">
      <alignment horizontal="center" vertical="center"/>
    </xf>
    <xf numFmtId="0" fontId="5" fillId="0" borderId="4" xfId="0" applyFont="1" applyBorder="1" applyAlignment="1">
      <alignment horizontal="center" vertical="center"/>
    </xf>
    <xf numFmtId="0" fontId="5" fillId="4" borderId="4" xfId="0" applyFont="1" applyFill="1" applyBorder="1" applyAlignment="1">
      <alignment horizontal="center" vertical="center"/>
    </xf>
    <xf numFmtId="0" fontId="35" fillId="4" borderId="15" xfId="2" applyFont="1" applyFill="1" applyBorder="1" applyAlignment="1">
      <alignment vertical="center"/>
    </xf>
    <xf numFmtId="0" fontId="35" fillId="4" borderId="71" xfId="2" applyFont="1" applyFill="1" applyBorder="1" applyAlignment="1">
      <alignment vertical="center"/>
    </xf>
    <xf numFmtId="0" fontId="36" fillId="0" borderId="15" xfId="2" applyFont="1" applyBorder="1" applyAlignment="1">
      <alignment horizontal="left" vertical="center" wrapText="1" indent="1"/>
    </xf>
    <xf numFmtId="0" fontId="36" fillId="0" borderId="15" xfId="2" applyFont="1" applyBorder="1" applyAlignment="1">
      <alignment horizontal="left" vertical="center" indent="1"/>
    </xf>
    <xf numFmtId="164" fontId="5" fillId="5" borderId="2" xfId="0" applyNumberFormat="1" applyFont="1" applyFill="1" applyBorder="1" applyAlignment="1">
      <alignment horizontal="left" vertical="top" wrapText="1"/>
    </xf>
    <xf numFmtId="0" fontId="37" fillId="5" borderId="69" xfId="2" applyFont="1" applyFill="1" applyBorder="1" applyAlignment="1">
      <alignment horizontal="center" vertical="center"/>
    </xf>
    <xf numFmtId="0" fontId="37" fillId="5" borderId="70" xfId="2" applyFont="1" applyFill="1" applyBorder="1" applyAlignment="1">
      <alignment horizontal="center" vertical="center"/>
    </xf>
    <xf numFmtId="0" fontId="36" fillId="4" borderId="15" xfId="2" applyFont="1" applyFill="1" applyBorder="1" applyAlignment="1">
      <alignment vertical="center" wrapText="1"/>
    </xf>
    <xf numFmtId="0" fontId="0" fillId="0" borderId="0" xfId="0" applyAlignment="1">
      <alignment vertical="center"/>
    </xf>
    <xf numFmtId="0" fontId="9" fillId="0" borderId="5" xfId="0" quotePrefix="1" applyFont="1" applyBorder="1" applyAlignment="1">
      <alignment horizontal="left" wrapText="1"/>
    </xf>
    <xf numFmtId="0" fontId="9" fillId="0" borderId="6" xfId="0" applyFont="1" applyBorder="1" applyAlignment="1">
      <alignment horizontal="left" wrapText="1"/>
    </xf>
    <xf numFmtId="0" fontId="9" fillId="0" borderId="7" xfId="0" applyFont="1" applyBorder="1" applyAlignment="1">
      <alignment horizontal="left" wrapText="1"/>
    </xf>
    <xf numFmtId="0" fontId="9" fillId="0" borderId="2" xfId="0" quotePrefix="1" applyFont="1" applyBorder="1" applyAlignment="1">
      <alignment horizontal="left" wrapText="1"/>
    </xf>
    <xf numFmtId="0" fontId="9" fillId="0" borderId="4" xfId="0" applyFont="1" applyBorder="1" applyAlignment="1">
      <alignment horizontal="left" wrapText="1"/>
    </xf>
    <xf numFmtId="0" fontId="9" fillId="0" borderId="3" xfId="0" applyFont="1" applyBorder="1" applyAlignment="1">
      <alignment horizontal="left" wrapText="1"/>
    </xf>
    <xf numFmtId="0" fontId="6" fillId="0" borderId="56" xfId="0" applyFont="1" applyBorder="1"/>
    <xf numFmtId="0" fontId="6" fillId="0" borderId="14" xfId="0" applyFont="1" applyBorder="1"/>
    <xf numFmtId="0" fontId="6" fillId="0" borderId="57" xfId="0" applyFont="1" applyBorder="1"/>
    <xf numFmtId="0" fontId="6" fillId="0" borderId="25" xfId="0" applyFont="1" applyBorder="1"/>
    <xf numFmtId="0" fontId="6" fillId="0" borderId="26" xfId="0" applyFont="1" applyBorder="1"/>
    <xf numFmtId="0" fontId="6" fillId="0" borderId="37" xfId="0" applyFont="1" applyBorder="1"/>
    <xf numFmtId="0" fontId="6" fillId="0" borderId="30" xfId="0" applyFont="1" applyBorder="1"/>
    <xf numFmtId="0" fontId="6" fillId="0" borderId="52" xfId="0" applyFont="1" applyBorder="1"/>
    <xf numFmtId="0" fontId="6" fillId="0" borderId="53" xfId="0" applyFont="1" applyBorder="1"/>
    <xf numFmtId="0" fontId="6" fillId="0" borderId="38" xfId="0" applyFont="1" applyBorder="1"/>
    <xf numFmtId="0" fontId="6" fillId="0" borderId="8" xfId="0" applyFont="1" applyBorder="1"/>
    <xf numFmtId="0" fontId="6" fillId="0" borderId="9" xfId="0" applyFont="1" applyBorder="1"/>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6" fillId="0" borderId="2"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4" fillId="2" borderId="56" xfId="0" applyFont="1" applyFill="1" applyBorder="1" applyAlignment="1">
      <alignment horizontal="center" wrapText="1"/>
    </xf>
    <xf numFmtId="0" fontId="4" fillId="2" borderId="14" xfId="0" applyFont="1" applyFill="1" applyBorder="1" applyAlignment="1">
      <alignment horizontal="center" wrapText="1"/>
    </xf>
    <xf numFmtId="0" fontId="4" fillId="2" borderId="57" xfId="0" applyFont="1" applyFill="1" applyBorder="1" applyAlignment="1">
      <alignment horizontal="center" wrapText="1"/>
    </xf>
    <xf numFmtId="0" fontId="5" fillId="2" borderId="2" xfId="0" applyFont="1" applyFill="1" applyBorder="1" applyAlignment="1">
      <alignment vertical="center" wrapText="1"/>
    </xf>
    <xf numFmtId="0" fontId="5" fillId="2" borderId="4" xfId="0" applyFont="1" applyFill="1" applyBorder="1"/>
    <xf numFmtId="0" fontId="5" fillId="2" borderId="3" xfId="0" applyFont="1" applyFill="1" applyBorder="1"/>
    <xf numFmtId="0" fontId="6" fillId="0" borderId="2" xfId="0" quotePrefix="1" applyFont="1" applyBorder="1" applyAlignment="1">
      <alignment vertical="center" wrapText="1"/>
    </xf>
    <xf numFmtId="0" fontId="6" fillId="0" borderId="4" xfId="0" quotePrefix="1" applyFont="1" applyBorder="1" applyAlignment="1">
      <alignment vertical="center" wrapText="1"/>
    </xf>
    <xf numFmtId="0" fontId="6" fillId="0" borderId="3" xfId="0" quotePrefix="1"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7" fillId="0" borderId="3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45" xfId="0" applyFont="1" applyBorder="1" applyAlignment="1">
      <alignment vertical="center" wrapText="1"/>
    </xf>
    <xf numFmtId="0" fontId="6" fillId="0" borderId="35" xfId="0" applyFont="1" applyBorder="1" applyAlignment="1">
      <alignment vertical="center" wrapText="1"/>
    </xf>
    <xf numFmtId="0" fontId="6" fillId="0" borderId="28" xfId="0" applyFont="1" applyBorder="1" applyAlignment="1">
      <alignment vertical="center" wrapText="1"/>
    </xf>
    <xf numFmtId="0" fontId="6" fillId="0" borderId="58" xfId="0" applyFont="1" applyBorder="1" applyAlignment="1">
      <alignment vertical="center" wrapText="1"/>
    </xf>
    <xf numFmtId="0" fontId="15" fillId="2" borderId="49" xfId="0" applyFont="1" applyFill="1" applyBorder="1" applyAlignment="1">
      <alignment wrapText="1"/>
    </xf>
    <xf numFmtId="0" fontId="15" fillId="2" borderId="50" xfId="0" applyFont="1" applyFill="1" applyBorder="1" applyAlignment="1">
      <alignment wrapText="1"/>
    </xf>
    <xf numFmtId="0" fontId="12" fillId="2" borderId="50" xfId="0" applyFont="1" applyFill="1" applyBorder="1"/>
    <xf numFmtId="0" fontId="12" fillId="2" borderId="51" xfId="0" applyFont="1" applyFill="1" applyBorder="1"/>
    <xf numFmtId="0" fontId="15" fillId="2" borderId="11" xfId="0" applyFont="1" applyFill="1" applyBorder="1"/>
    <xf numFmtId="0" fontId="15" fillId="2" borderId="12" xfId="0" applyFont="1" applyFill="1" applyBorder="1"/>
    <xf numFmtId="0" fontId="12" fillId="2" borderId="12" xfId="0" applyFont="1" applyFill="1" applyBorder="1"/>
    <xf numFmtId="0" fontId="12" fillId="2" borderId="13" xfId="0" applyFont="1" applyFill="1" applyBorder="1"/>
    <xf numFmtId="0" fontId="12" fillId="2" borderId="49" xfId="0" applyFont="1" applyFill="1" applyBorder="1" applyAlignment="1">
      <alignment vertical="center" wrapText="1"/>
    </xf>
    <xf numFmtId="0" fontId="12" fillId="0" borderId="51" xfId="0" applyFont="1" applyBorder="1"/>
    <xf numFmtId="14" fontId="9" fillId="0" borderId="25" xfId="0" applyNumberFormat="1" applyFont="1" applyBorder="1" applyAlignment="1">
      <alignment horizontal="left" vertical="center" wrapText="1"/>
    </xf>
    <xf numFmtId="14" fontId="9" fillId="0" borderId="26" xfId="0" applyNumberFormat="1" applyFont="1" applyBorder="1" applyAlignment="1">
      <alignment horizontal="left" vertical="center" wrapText="1"/>
    </xf>
    <xf numFmtId="14" fontId="9" fillId="0" borderId="37" xfId="0" applyNumberFormat="1" applyFont="1" applyBorder="1" applyAlignment="1">
      <alignment horizontal="left" vertical="center" wrapText="1"/>
    </xf>
    <xf numFmtId="14" fontId="9" fillId="0" borderId="2" xfId="0" applyNumberFormat="1" applyFont="1" applyBorder="1" applyAlignment="1">
      <alignment horizontal="left" vertical="center" wrapText="1"/>
    </xf>
    <xf numFmtId="14" fontId="9" fillId="0" borderId="4" xfId="0" applyNumberFormat="1" applyFont="1" applyBorder="1" applyAlignment="1">
      <alignment horizontal="left" vertical="center" wrapText="1"/>
    </xf>
    <xf numFmtId="14" fontId="9" fillId="0" borderId="3" xfId="0" applyNumberFormat="1" applyFont="1" applyBorder="1" applyAlignment="1">
      <alignment horizontal="left" vertical="center" wrapText="1"/>
    </xf>
    <xf numFmtId="166" fontId="9" fillId="0" borderId="2" xfId="0" applyNumberFormat="1" applyFont="1" applyBorder="1" applyAlignment="1">
      <alignment horizontal="left" vertical="center" wrapText="1"/>
    </xf>
    <xf numFmtId="166" fontId="9" fillId="0" borderId="4" xfId="0" applyNumberFormat="1" applyFont="1" applyBorder="1" applyAlignment="1">
      <alignment horizontal="left" vertical="center" wrapText="1"/>
    </xf>
    <xf numFmtId="166" fontId="9" fillId="0" borderId="3" xfId="0" applyNumberFormat="1" applyFont="1" applyBorder="1" applyAlignment="1">
      <alignment horizontal="left" vertical="center" wrapText="1"/>
    </xf>
    <xf numFmtId="0" fontId="9" fillId="0" borderId="2" xfId="0" quotePrefix="1" applyFont="1" applyBorder="1" applyAlignment="1">
      <alignment vertical="center" wrapText="1"/>
    </xf>
    <xf numFmtId="0" fontId="9" fillId="0" borderId="4" xfId="0" quotePrefix="1" applyFont="1" applyBorder="1" applyAlignment="1">
      <alignment vertical="center" wrapText="1"/>
    </xf>
    <xf numFmtId="0" fontId="9" fillId="0" borderId="3" xfId="0" quotePrefix="1"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quotePrefix="1" applyFont="1" applyBorder="1" applyAlignment="1">
      <alignment horizontal="left" vertical="center"/>
    </xf>
    <xf numFmtId="0" fontId="9" fillId="0" borderId="4" xfId="0" applyFont="1" applyBorder="1" applyAlignment="1">
      <alignment horizontal="lef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4" xfId="0" applyFont="1" applyBorder="1"/>
    <xf numFmtId="0" fontId="5" fillId="0" borderId="3" xfId="0" applyFont="1" applyBorder="1"/>
    <xf numFmtId="0" fontId="5" fillId="0" borderId="2" xfId="0" applyFont="1" applyBorder="1" applyAlignment="1">
      <alignment wrapText="1"/>
    </xf>
    <xf numFmtId="0" fontId="5" fillId="0" borderId="3" xfId="0" applyFont="1" applyBorder="1" applyAlignment="1">
      <alignment wrapText="1"/>
    </xf>
    <xf numFmtId="0" fontId="10" fillId="0" borderId="2" xfId="0" quotePrefix="1" applyFont="1" applyBorder="1" applyAlignment="1">
      <alignment horizontal="left"/>
    </xf>
    <xf numFmtId="0" fontId="10" fillId="0" borderId="3" xfId="0" applyFont="1" applyBorder="1" applyAlignment="1">
      <alignment horizontal="left"/>
    </xf>
    <xf numFmtId="0" fontId="5" fillId="2" borderId="2" xfId="0" applyFont="1" applyFill="1" applyBorder="1" applyAlignment="1">
      <alignment horizontal="left"/>
    </xf>
    <xf numFmtId="0" fontId="5" fillId="2" borderId="4"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left" wrapText="1"/>
    </xf>
    <xf numFmtId="0" fontId="5" fillId="2" borderId="4" xfId="0" applyFont="1" applyFill="1" applyBorder="1" applyAlignment="1">
      <alignment horizontal="left" wrapText="1"/>
    </xf>
    <xf numFmtId="0" fontId="5" fillId="2" borderId="54" xfId="0" applyFont="1" applyFill="1" applyBorder="1" applyAlignment="1">
      <alignment horizontal="left"/>
    </xf>
    <xf numFmtId="0" fontId="5" fillId="2" borderId="37" xfId="0" applyFont="1" applyFill="1" applyBorder="1" applyAlignment="1">
      <alignment horizontal="left"/>
    </xf>
    <xf numFmtId="0" fontId="5" fillId="2" borderId="2" xfId="0" applyFont="1" applyFill="1" applyBorder="1" applyAlignment="1">
      <alignment wrapText="1"/>
    </xf>
    <xf numFmtId="0" fontId="5" fillId="2" borderId="3" xfId="0" applyFont="1" applyFill="1" applyBorder="1" applyAlignment="1">
      <alignment wrapText="1"/>
    </xf>
    <xf numFmtId="164" fontId="9" fillId="0" borderId="2" xfId="0" applyNumberFormat="1"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0" fontId="9" fillId="0" borderId="2" xfId="0" quotePrefix="1" applyFont="1" applyBorder="1" applyAlignment="1">
      <alignment horizontal="left"/>
    </xf>
    <xf numFmtId="0" fontId="1" fillId="0" borderId="2" xfId="1" quotePrefix="1" applyBorder="1" applyAlignment="1">
      <alignment horizontal="left"/>
    </xf>
    <xf numFmtId="0" fontId="12" fillId="0" borderId="4" xfId="0" applyFont="1" applyBorder="1" applyAlignment="1">
      <alignment horizontal="left"/>
    </xf>
    <xf numFmtId="0" fontId="32" fillId="0" borderId="2" xfId="0" quotePrefix="1"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center" wrapText="1"/>
    </xf>
    <xf numFmtId="0" fontId="9" fillId="0" borderId="2" xfId="0" applyFont="1"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63" xfId="0" applyBorder="1" applyAlignment="1">
      <alignment horizontal="left"/>
    </xf>
    <xf numFmtId="0" fontId="9" fillId="0" borderId="30" xfId="0" quotePrefix="1" applyFont="1" applyBorder="1" applyAlignment="1">
      <alignment horizontal="left"/>
    </xf>
    <xf numFmtId="0" fontId="0" fillId="0" borderId="64" xfId="0" applyBorder="1" applyAlignment="1">
      <alignment horizontal="left"/>
    </xf>
    <xf numFmtId="0" fontId="9" fillId="0" borderId="55" xfId="0" quotePrefix="1" applyFont="1" applyBorder="1" applyAlignment="1">
      <alignment horizontal="left"/>
    </xf>
    <xf numFmtId="0" fontId="11" fillId="0" borderId="3" xfId="1" applyFont="1" applyBorder="1" applyAlignment="1">
      <alignment horizontal="left"/>
    </xf>
    <xf numFmtId="0" fontId="0" fillId="0" borderId="53" xfId="0" applyBorder="1" applyAlignment="1">
      <alignment horizontal="left"/>
    </xf>
    <xf numFmtId="0" fontId="9" fillId="0" borderId="30" xfId="0" applyFont="1" applyBorder="1" applyAlignment="1">
      <alignment horizontal="left"/>
    </xf>
    <xf numFmtId="0" fontId="0" fillId="0" borderId="52" xfId="0" applyBorder="1" applyAlignment="1">
      <alignment horizontal="left"/>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12" fillId="0" borderId="10" xfId="0" applyFont="1" applyBorder="1" applyAlignment="1">
      <alignment horizontal="left" vertical="center" wrapText="1"/>
    </xf>
    <xf numFmtId="0" fontId="12" fillId="0" borderId="39" xfId="0" applyFont="1" applyBorder="1" applyAlignment="1">
      <alignment horizontal="left" vertical="center" wrapText="1"/>
    </xf>
    <xf numFmtId="0" fontId="12" fillId="0" borderId="44" xfId="0" applyFont="1" applyBorder="1" applyAlignment="1">
      <alignment horizontal="left" vertical="center" wrapText="1"/>
    </xf>
    <xf numFmtId="0" fontId="5" fillId="2" borderId="38"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6" fillId="0" borderId="2" xfId="0" applyFont="1" applyBorder="1" applyAlignment="1">
      <alignment horizontal="center"/>
    </xf>
    <xf numFmtId="0" fontId="6" fillId="0" borderId="3" xfId="0" applyFont="1" applyBorder="1" applyAlignment="1">
      <alignment horizontal="center"/>
    </xf>
    <xf numFmtId="0" fontId="5" fillId="2" borderId="8" xfId="0" applyFont="1" applyFill="1" applyBorder="1"/>
    <xf numFmtId="0" fontId="5" fillId="2" borderId="9"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6" fillId="2" borderId="3" xfId="0" applyFont="1" applyFill="1" applyBorder="1" applyAlignment="1">
      <alignment horizontal="left"/>
    </xf>
    <xf numFmtId="0" fontId="5" fillId="2" borderId="25"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vertical="center" wrapText="1"/>
    </xf>
    <xf numFmtId="0" fontId="6" fillId="0" borderId="1" xfId="0" applyFont="1" applyBorder="1"/>
    <xf numFmtId="0" fontId="6" fillId="0" borderId="4" xfId="0" applyFont="1" applyBorder="1" applyAlignment="1">
      <alignment horizontal="left" vertical="center" wrapText="1"/>
    </xf>
    <xf numFmtId="0" fontId="6" fillId="0" borderId="39" xfId="0" applyFont="1" applyBorder="1"/>
    <xf numFmtId="0" fontId="9" fillId="0" borderId="2" xfId="0" applyFont="1" applyBorder="1" applyAlignment="1">
      <alignment horizontal="left" wrapText="1"/>
    </xf>
    <xf numFmtId="0" fontId="12" fillId="0" borderId="2" xfId="0" applyFont="1" applyBorder="1" applyAlignment="1">
      <alignment horizontal="center" wrapText="1"/>
    </xf>
    <xf numFmtId="0" fontId="12" fillId="0" borderId="4" xfId="0" applyFont="1" applyBorder="1" applyAlignment="1">
      <alignment horizontal="center" wrapText="1"/>
    </xf>
    <xf numFmtId="0" fontId="12" fillId="0" borderId="3" xfId="0" applyFont="1" applyBorder="1" applyAlignment="1">
      <alignment horizontal="center" wrapText="1"/>
    </xf>
    <xf numFmtId="0" fontId="12" fillId="0" borderId="2" xfId="0" applyFont="1" applyBorder="1" applyAlignment="1">
      <alignment horizontal="left" wrapText="1"/>
    </xf>
    <xf numFmtId="0" fontId="12" fillId="0" borderId="4" xfId="0" applyFont="1" applyBorder="1" applyAlignment="1">
      <alignment horizontal="left" wrapText="1"/>
    </xf>
    <xf numFmtId="0" fontId="12" fillId="0" borderId="3"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9" fillId="0" borderId="2" xfId="0" applyFont="1" applyBorder="1" applyAlignment="1">
      <alignment horizontal="right" wrapText="1"/>
    </xf>
    <xf numFmtId="0" fontId="9" fillId="0" borderId="4" xfId="0" applyFont="1" applyBorder="1" applyAlignment="1">
      <alignment horizontal="right" wrapText="1"/>
    </xf>
    <xf numFmtId="0" fontId="9" fillId="0" borderId="3" xfId="0" applyFont="1" applyBorder="1" applyAlignment="1">
      <alignment horizontal="right"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39" xfId="0" applyFont="1" applyFill="1" applyBorder="1" applyAlignment="1">
      <alignment vertical="center" wrapText="1"/>
    </xf>
    <xf numFmtId="0" fontId="2" fillId="0" borderId="39" xfId="0" applyFont="1" applyBorder="1"/>
    <xf numFmtId="0" fontId="17" fillId="2" borderId="10" xfId="0" applyFont="1" applyFill="1" applyBorder="1" applyAlignment="1">
      <alignment vertical="center" wrapText="1"/>
    </xf>
    <xf numFmtId="0" fontId="2" fillId="0" borderId="10" xfId="0" applyFont="1" applyBorder="1"/>
    <xf numFmtId="0" fontId="6" fillId="0" borderId="4" xfId="0" applyFont="1" applyBorder="1" applyAlignment="1">
      <alignment horizontal="center"/>
    </xf>
    <xf numFmtId="0" fontId="4" fillId="0" borderId="38" xfId="0" applyFont="1" applyBorder="1" applyAlignment="1">
      <alignment horizontal="left" wrapText="1" indent="1"/>
    </xf>
    <xf numFmtId="0" fontId="3" fillId="0" borderId="8" xfId="0" applyFont="1" applyBorder="1" applyAlignment="1">
      <alignment horizontal="left" wrapText="1" indent="1"/>
    </xf>
    <xf numFmtId="0" fontId="3" fillId="0" borderId="9" xfId="0" applyFont="1" applyBorder="1" applyAlignment="1">
      <alignment horizontal="left" wrapText="1" indent="1"/>
    </xf>
    <xf numFmtId="0" fontId="3" fillId="0" borderId="18" xfId="0" applyFont="1" applyBorder="1" applyAlignment="1">
      <alignment horizontal="left" wrapText="1" indent="1"/>
    </xf>
    <xf numFmtId="0" fontId="3" fillId="0" borderId="0" xfId="0" applyFont="1" applyAlignment="1">
      <alignment horizontal="left" wrapText="1" indent="1"/>
    </xf>
    <xf numFmtId="0" fontId="3" fillId="0" borderId="47" xfId="0" applyFont="1" applyBorder="1" applyAlignment="1">
      <alignment horizontal="left" wrapText="1" indent="1"/>
    </xf>
    <xf numFmtId="0" fontId="3" fillId="0" borderId="5" xfId="0" applyFont="1" applyBorder="1" applyAlignment="1">
      <alignment horizontal="left" wrapText="1" indent="1"/>
    </xf>
    <xf numFmtId="0" fontId="3" fillId="0" borderId="6" xfId="0" applyFont="1" applyBorder="1" applyAlignment="1">
      <alignment horizontal="left" wrapText="1" indent="1"/>
    </xf>
    <xf numFmtId="0" fontId="3" fillId="0" borderId="7" xfId="0" applyFont="1" applyBorder="1" applyAlignment="1">
      <alignment horizontal="left" wrapText="1" indent="1"/>
    </xf>
    <xf numFmtId="0" fontId="12" fillId="0" borderId="8" xfId="0" applyFont="1" applyBorder="1" applyAlignment="1">
      <alignment horizontal="center" wrapText="1"/>
    </xf>
    <xf numFmtId="164" fontId="5" fillId="0" borderId="0" xfId="0" applyNumberFormat="1" applyFont="1" applyAlignment="1">
      <alignment horizontal="center"/>
    </xf>
    <xf numFmtId="0" fontId="5" fillId="0" borderId="6" xfId="0" applyFont="1" applyBorder="1" applyAlignment="1">
      <alignment horizontal="center"/>
    </xf>
    <xf numFmtId="164" fontId="5" fillId="0" borderId="47" xfId="0" applyNumberFormat="1" applyFont="1" applyBorder="1" applyAlignment="1">
      <alignment horizontal="center"/>
    </xf>
    <xf numFmtId="0" fontId="17" fillId="2" borderId="44" xfId="0" applyFont="1" applyFill="1" applyBorder="1" applyAlignment="1">
      <alignment vertical="center" wrapText="1"/>
    </xf>
    <xf numFmtId="0" fontId="2" fillId="0" borderId="44" xfId="0" applyFont="1" applyBorder="1"/>
    <xf numFmtId="0" fontId="5" fillId="0" borderId="1" xfId="0" applyFont="1" applyBorder="1" applyAlignment="1">
      <alignment horizontal="left" wrapText="1"/>
    </xf>
    <xf numFmtId="165" fontId="9" fillId="0" borderId="2" xfId="0" applyNumberFormat="1" applyFont="1" applyBorder="1" applyAlignment="1">
      <alignment horizontal="right" wrapText="1"/>
    </xf>
    <xf numFmtId="165" fontId="9" fillId="0" borderId="4" xfId="0" applyNumberFormat="1" applyFont="1" applyBorder="1" applyAlignment="1">
      <alignment horizontal="right" wrapText="1"/>
    </xf>
    <xf numFmtId="165" fontId="9" fillId="0" borderId="3" xfId="0" applyNumberFormat="1" applyFont="1" applyBorder="1" applyAlignment="1">
      <alignment horizontal="right" wrapText="1"/>
    </xf>
    <xf numFmtId="0" fontId="17" fillId="2" borderId="1" xfId="0" applyFont="1" applyFill="1" applyBorder="1" applyAlignment="1">
      <alignment vertical="center" wrapText="1"/>
    </xf>
    <xf numFmtId="0" fontId="2" fillId="0" borderId="1" xfId="0" applyFont="1" applyBorder="1"/>
    <xf numFmtId="0" fontId="9" fillId="0" borderId="1" xfId="0" applyFont="1" applyBorder="1" applyAlignment="1">
      <alignment horizontal="right" wrapText="1"/>
    </xf>
    <xf numFmtId="0" fontId="6" fillId="0" borderId="1" xfId="0" applyFont="1" applyBorder="1" applyAlignment="1">
      <alignment horizontal="left" wrapText="1"/>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3" xfId="0" applyFont="1" applyBorder="1" applyAlignment="1">
      <alignment horizontal="righ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center"/>
    </xf>
    <xf numFmtId="0" fontId="19" fillId="0" borderId="8" xfId="0" applyFont="1" applyBorder="1" applyAlignment="1">
      <alignment horizontal="left"/>
    </xf>
    <xf numFmtId="0" fontId="19" fillId="0" borderId="9" xfId="0" applyFont="1" applyBorder="1" applyAlignment="1">
      <alignment horizontal="left"/>
    </xf>
    <xf numFmtId="0" fontId="19" fillId="0" borderId="0" xfId="0" applyFont="1" applyAlignment="1">
      <alignment horizontal="left"/>
    </xf>
    <xf numFmtId="0" fontId="19" fillId="0" borderId="47" xfId="0" applyFont="1" applyBorder="1" applyAlignment="1">
      <alignment horizontal="left"/>
    </xf>
    <xf numFmtId="0" fontId="19" fillId="0" borderId="6" xfId="0" applyFont="1" applyBorder="1" applyAlignment="1">
      <alignment horizontal="left"/>
    </xf>
    <xf numFmtId="0" fontId="19" fillId="0" borderId="7" xfId="0" applyFont="1" applyBorder="1" applyAlignment="1">
      <alignment horizontal="left"/>
    </xf>
    <xf numFmtId="0" fontId="21" fillId="0" borderId="2" xfId="0" applyFont="1" applyBorder="1" applyAlignment="1">
      <alignment horizontal="left"/>
    </xf>
    <xf numFmtId="0" fontId="21" fillId="0" borderId="4" xfId="0" applyFont="1" applyBorder="1" applyAlignment="1">
      <alignment horizontal="left"/>
    </xf>
    <xf numFmtId="0" fontId="21" fillId="0" borderId="3" xfId="0" applyFont="1" applyBorder="1" applyAlignment="1">
      <alignment horizontal="left"/>
    </xf>
    <xf numFmtId="0" fontId="6" fillId="0" borderId="2" xfId="0" applyFont="1" applyBorder="1" applyAlignment="1">
      <alignment horizontal="left"/>
    </xf>
    <xf numFmtId="0" fontId="6" fillId="0" borderId="4" xfId="0" applyFont="1" applyBorder="1" applyAlignment="1">
      <alignment horizontal="left"/>
    </xf>
    <xf numFmtId="0" fontId="6" fillId="0" borderId="3" xfId="0" applyFont="1" applyBorder="1" applyAlignment="1">
      <alignment horizontal="left"/>
    </xf>
    <xf numFmtId="0" fontId="6" fillId="0" borderId="1" xfId="0" applyFont="1" applyBorder="1" applyAlignment="1">
      <alignment horizontal="center"/>
    </xf>
    <xf numFmtId="0" fontId="5" fillId="0" borderId="10"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wrapText="1"/>
    </xf>
    <xf numFmtId="0" fontId="4"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9" fillId="0" borderId="5" xfId="0" applyFont="1" applyBorder="1" applyAlignment="1">
      <alignment horizontal="left" wrapText="1"/>
    </xf>
    <xf numFmtId="0" fontId="5" fillId="0" borderId="38"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center"/>
    </xf>
    <xf numFmtId="0" fontId="5" fillId="0" borderId="47" xfId="0" applyFont="1" applyBorder="1" applyAlignment="1">
      <alignment horizontal="center"/>
    </xf>
    <xf numFmtId="0" fontId="5" fillId="0" borderId="5" xfId="0" applyFont="1" applyBorder="1" applyAlignment="1">
      <alignment horizontal="center"/>
    </xf>
    <xf numFmtId="0" fontId="4" fillId="0" borderId="3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164" fontId="6" fillId="0" borderId="4" xfId="0" applyNumberFormat="1" applyFont="1" applyBorder="1" applyAlignment="1">
      <alignment horizontal="right" vertical="center" wrapText="1"/>
    </xf>
    <xf numFmtId="164" fontId="6" fillId="0" borderId="3" xfId="0" applyNumberFormat="1" applyFont="1" applyBorder="1" applyAlignment="1">
      <alignment horizontal="right" vertical="center" wrapText="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0" fontId="6" fillId="0" borderId="3" xfId="0" applyFont="1" applyBorder="1" applyAlignment="1">
      <alignment horizontal="right" vertical="center" wrapText="1"/>
    </xf>
    <xf numFmtId="0" fontId="9"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9" fillId="0" borderId="1" xfId="0" applyFont="1" applyBorder="1" applyAlignment="1">
      <alignment horizontal="center"/>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4" fillId="2" borderId="3" xfId="0" applyFont="1" applyFill="1" applyBorder="1" applyAlignment="1">
      <alignment horizont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4" fillId="0" borderId="38"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5" fillId="0" borderId="3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4" xfId="0" applyFont="1" applyBorder="1" applyAlignment="1">
      <alignment horizontal="left" vertical="center" wrapText="1"/>
    </xf>
    <xf numFmtId="0" fontId="2" fillId="0" borderId="10" xfId="0" applyFont="1" applyBorder="1" applyAlignment="1">
      <alignment horizontal="left" vertical="center" wrapText="1"/>
    </xf>
    <xf numFmtId="0" fontId="12" fillId="0" borderId="39" xfId="0" applyFont="1" applyBorder="1" applyAlignment="1">
      <alignment horizontal="center" wrapText="1"/>
    </xf>
    <xf numFmtId="164" fontId="5" fillId="0" borderId="39" xfId="0" applyNumberFormat="1" applyFont="1" applyBorder="1" applyAlignment="1">
      <alignment horizontal="center"/>
    </xf>
    <xf numFmtId="0" fontId="5" fillId="0" borderId="44" xfId="0" applyFont="1" applyBorder="1" applyAlignment="1">
      <alignment horizontal="center"/>
    </xf>
    <xf numFmtId="0" fontId="9" fillId="0" borderId="39" xfId="0" applyFont="1" applyBorder="1" applyAlignment="1">
      <alignment horizontal="center" wrapText="1"/>
    </xf>
    <xf numFmtId="164" fontId="9" fillId="0" borderId="39" xfId="0" applyNumberFormat="1" applyFont="1" applyBorder="1" applyAlignment="1">
      <alignment horizontal="center" wrapText="1"/>
    </xf>
    <xf numFmtId="0" fontId="12" fillId="0" borderId="44" xfId="0" applyFont="1" applyBorder="1" applyAlignment="1">
      <alignment horizontal="center" wrapText="1"/>
    </xf>
    <xf numFmtId="0" fontId="12" fillId="0" borderId="39" xfId="0" applyFont="1" applyBorder="1" applyAlignment="1">
      <alignment horizontal="left" wrapText="1"/>
    </xf>
    <xf numFmtId="0" fontId="12" fillId="0" borderId="44" xfId="0" applyFont="1" applyBorder="1" applyAlignment="1">
      <alignment horizontal="left" wrapText="1"/>
    </xf>
    <xf numFmtId="0" fontId="2" fillId="0" borderId="1" xfId="0"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2" xfId="0" applyFont="1" applyBorder="1"/>
    <xf numFmtId="0" fontId="9" fillId="0" borderId="4" xfId="0" applyFont="1" applyBorder="1"/>
    <xf numFmtId="0" fontId="9" fillId="0" borderId="3" xfId="0" applyFont="1" applyBorder="1"/>
    <xf numFmtId="0" fontId="22" fillId="2" borderId="38" xfId="0" applyFont="1" applyFill="1" applyBorder="1" applyAlignment="1">
      <alignment horizontal="left" wrapText="1"/>
    </xf>
    <xf numFmtId="0" fontId="22" fillId="2" borderId="8" xfId="0" applyFont="1" applyFill="1" applyBorder="1" applyAlignment="1">
      <alignment horizontal="left" wrapText="1"/>
    </xf>
    <xf numFmtId="0" fontId="22" fillId="2" borderId="9" xfId="0" applyFont="1" applyFill="1" applyBorder="1" applyAlignment="1">
      <alignment horizontal="left" wrapText="1"/>
    </xf>
    <xf numFmtId="0" fontId="2" fillId="0" borderId="48" xfId="0" applyFont="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xf>
    <xf numFmtId="0" fontId="9" fillId="0" borderId="26" xfId="0" applyFont="1" applyBorder="1" applyAlignment="1">
      <alignment vertical="center"/>
    </xf>
    <xf numFmtId="0" fontId="9" fillId="0" borderId="37" xfId="0" applyFont="1" applyBorder="1" applyAlignment="1">
      <alignment vertical="center"/>
    </xf>
    <xf numFmtId="0" fontId="5" fillId="2" borderId="38" xfId="0" applyFont="1" applyFill="1" applyBorder="1" applyAlignment="1">
      <alignment horizontal="left" wrapText="1"/>
    </xf>
    <xf numFmtId="0" fontId="5" fillId="2" borderId="3" xfId="0" applyFont="1" applyFill="1"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3" xfId="0" applyFont="1" applyBorder="1" applyAlignment="1">
      <alignment horizontal="left" vertical="center" wrapText="1"/>
    </xf>
    <xf numFmtId="0" fontId="9" fillId="0" borderId="25" xfId="0" quotePrefix="1" applyFont="1" applyBorder="1" applyAlignment="1">
      <alignment horizontal="left" vertical="center" wrapText="1"/>
    </xf>
    <xf numFmtId="0" fontId="9" fillId="0" borderId="25" xfId="0" applyFont="1" applyBorder="1" applyAlignment="1">
      <alignment horizontal="left" wrapText="1"/>
    </xf>
    <xf numFmtId="0" fontId="9" fillId="0" borderId="26" xfId="0" applyFont="1" applyBorder="1" applyAlignment="1">
      <alignment horizontal="left"/>
    </xf>
    <xf numFmtId="0" fontId="9" fillId="0" borderId="26" xfId="0" applyFont="1" applyBorder="1"/>
    <xf numFmtId="0" fontId="9" fillId="0" borderId="37" xfId="0" applyFont="1" applyBorder="1"/>
    <xf numFmtId="0" fontId="4" fillId="0" borderId="1" xfId="0" applyFont="1" applyBorder="1" applyAlignment="1">
      <alignment horizontal="left" vertical="center"/>
    </xf>
    <xf numFmtId="2" fontId="2" fillId="0" borderId="3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4" fillId="3" borderId="2"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38"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17" fillId="0" borderId="1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4" xfId="0" applyFont="1" applyBorder="1" applyAlignment="1">
      <alignment horizontal="center" vertical="center" wrapText="1"/>
    </xf>
    <xf numFmtId="164" fontId="9" fillId="0" borderId="5" xfId="0" applyNumberFormat="1" applyFont="1" applyBorder="1" applyAlignment="1">
      <alignment horizontal="left" vertical="center" wrapText="1"/>
    </xf>
    <xf numFmtId="164" fontId="9" fillId="0" borderId="6" xfId="0" applyNumberFormat="1" applyFont="1" applyBorder="1" applyAlignment="1">
      <alignment horizontal="left"/>
    </xf>
    <xf numFmtId="164" fontId="9" fillId="0" borderId="4" xfId="0" applyNumberFormat="1" applyFont="1" applyBorder="1" applyAlignment="1">
      <alignment horizontal="left"/>
    </xf>
    <xf numFmtId="164" fontId="9" fillId="0" borderId="3" xfId="0" applyNumberFormat="1" applyFont="1" applyBorder="1" applyAlignment="1">
      <alignment horizontal="left"/>
    </xf>
    <xf numFmtId="0" fontId="20" fillId="0" borderId="3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38"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applyFont="1" applyBorder="1" applyAlignment="1">
      <alignment horizontal="center"/>
    </xf>
    <xf numFmtId="0" fontId="5" fillId="2" borderId="1" xfId="0" applyFont="1" applyFill="1" applyBorder="1" applyAlignment="1">
      <alignment horizontal="left" vertical="center" wrapText="1"/>
    </xf>
    <xf numFmtId="14" fontId="9" fillId="0" borderId="2" xfId="0" quotePrefix="1" applyNumberFormat="1" applyFont="1" applyBorder="1" applyAlignment="1">
      <alignment horizontal="left"/>
    </xf>
    <xf numFmtId="0" fontId="9" fillId="0" borderId="3" xfId="0" applyFont="1" applyBorder="1" applyAlignment="1">
      <alignment horizontal="left" vertical="center" wrapText="1"/>
    </xf>
    <xf numFmtId="0" fontId="6" fillId="0" borderId="1" xfId="0" applyFont="1" applyBorder="1" applyAlignment="1">
      <alignment horizontal="left" vertical="center" wrapText="1"/>
    </xf>
    <xf numFmtId="14" fontId="6" fillId="0" borderId="1" xfId="0" quotePrefix="1" applyNumberFormat="1" applyFont="1" applyBorder="1" applyAlignment="1">
      <alignment horizontal="left" vertical="center" wrapText="1"/>
    </xf>
    <xf numFmtId="164" fontId="5" fillId="0" borderId="2" xfId="0" applyNumberFormat="1" applyFont="1" applyBorder="1" applyAlignment="1">
      <alignment horizontal="center" vertical="top" wrapText="1"/>
    </xf>
    <xf numFmtId="164" fontId="5" fillId="0" borderId="4"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0" fontId="19" fillId="0" borderId="1" xfId="0" quotePrefix="1" applyFont="1" applyBorder="1" applyAlignment="1">
      <alignment horizontal="center" vertical="center" wrapText="1"/>
    </xf>
    <xf numFmtId="0" fontId="19" fillId="0" borderId="2" xfId="0" quotePrefix="1" applyFont="1" applyBorder="1" applyAlignment="1">
      <alignment horizontal="left" vertical="center" wrapText="1"/>
    </xf>
    <xf numFmtId="0" fontId="19" fillId="0" borderId="4" xfId="0" quotePrefix="1" applyFont="1" applyBorder="1" applyAlignment="1">
      <alignment horizontal="left" vertical="center" wrapText="1"/>
    </xf>
    <xf numFmtId="0" fontId="19" fillId="0" borderId="3" xfId="0" quotePrefix="1" applyFont="1" applyBorder="1" applyAlignment="1">
      <alignment horizontal="left" vertical="center" wrapText="1"/>
    </xf>
    <xf numFmtId="0" fontId="19" fillId="5" borderId="17" xfId="0" quotePrefix="1" applyFont="1" applyFill="1" applyBorder="1" applyAlignment="1">
      <alignment horizontal="center" vertical="center" wrapText="1"/>
    </xf>
    <xf numFmtId="0" fontId="19" fillId="5" borderId="4" xfId="0" quotePrefix="1" applyFont="1" applyFill="1" applyBorder="1" applyAlignment="1">
      <alignment horizontal="center" vertical="center" wrapText="1"/>
    </xf>
    <xf numFmtId="0" fontId="19" fillId="5" borderId="3" xfId="0" quotePrefix="1" applyFont="1" applyFill="1" applyBorder="1" applyAlignment="1">
      <alignment horizontal="center" vertical="center" wrapText="1"/>
    </xf>
    <xf numFmtId="0" fontId="19" fillId="0" borderId="2" xfId="0" quotePrefix="1" applyFont="1" applyBorder="1" applyAlignment="1">
      <alignment horizontal="center" vertical="center" wrapText="1"/>
    </xf>
    <xf numFmtId="0" fontId="19" fillId="0" borderId="4" xfId="0" quotePrefix="1" applyFont="1" applyBorder="1" applyAlignment="1">
      <alignment horizontal="center" vertical="center" wrapText="1"/>
    </xf>
    <xf numFmtId="0" fontId="19" fillId="0" borderId="3" xfId="0" quotePrefix="1" applyFont="1" applyBorder="1" applyAlignment="1">
      <alignment horizontal="center" vertical="center" wrapText="1"/>
    </xf>
    <xf numFmtId="0" fontId="6" fillId="0" borderId="17" xfId="0" applyFont="1" applyBorder="1"/>
    <xf numFmtId="0" fontId="6" fillId="0" borderId="4" xfId="0" applyFont="1" applyBorder="1"/>
    <xf numFmtId="0" fontId="6" fillId="0" borderId="16" xfId="0" applyFont="1" applyBorder="1"/>
    <xf numFmtId="164" fontId="19" fillId="0" borderId="2" xfId="0" applyNumberFormat="1" applyFont="1" applyBorder="1" applyAlignment="1">
      <alignment horizontal="left" wrapText="1"/>
    </xf>
    <xf numFmtId="0" fontId="12" fillId="2" borderId="59" xfId="0" applyFont="1" applyFill="1" applyBorder="1"/>
    <xf numFmtId="0" fontId="12" fillId="2" borderId="61" xfId="0" applyFont="1" applyFill="1" applyBorder="1"/>
    <xf numFmtId="164" fontId="5" fillId="0" borderId="11" xfId="0" applyNumberFormat="1" applyFont="1" applyBorder="1" applyAlignment="1">
      <alignment horizontal="center"/>
    </xf>
    <xf numFmtId="164" fontId="5" fillId="0" borderId="12" xfId="0" applyNumberFormat="1"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61" xfId="0" applyFont="1" applyBorder="1" applyAlignment="1">
      <alignment horizontal="center"/>
    </xf>
    <xf numFmtId="164" fontId="29" fillId="0" borderId="17" xfId="0" applyNumberFormat="1" applyFont="1" applyBorder="1" applyAlignment="1">
      <alignment horizontal="left" wrapText="1"/>
    </xf>
    <xf numFmtId="164" fontId="29" fillId="0" borderId="4" xfId="0" applyNumberFormat="1" applyFont="1" applyBorder="1" applyAlignment="1">
      <alignment horizontal="left" wrapText="1"/>
    </xf>
    <xf numFmtId="164" fontId="29" fillId="0" borderId="16" xfId="0" applyNumberFormat="1" applyFont="1" applyBorder="1" applyAlignment="1">
      <alignment horizontal="left" wrapText="1"/>
    </xf>
    <xf numFmtId="164" fontId="12" fillId="0" borderId="17" xfId="0" applyNumberFormat="1" applyFont="1" applyBorder="1" applyAlignment="1">
      <alignment horizontal="left" wrapText="1"/>
    </xf>
    <xf numFmtId="164" fontId="12" fillId="0" borderId="4" xfId="0" applyNumberFormat="1" applyFont="1" applyBorder="1" applyAlignment="1">
      <alignment horizontal="left" wrapText="1"/>
    </xf>
    <xf numFmtId="164" fontId="12" fillId="0" borderId="16" xfId="0" applyNumberFormat="1" applyFont="1" applyBorder="1" applyAlignment="1">
      <alignment horizontal="left" wrapText="1"/>
    </xf>
    <xf numFmtId="164" fontId="12" fillId="2" borderId="17" xfId="0" applyNumberFormat="1" applyFont="1" applyFill="1" applyBorder="1" applyAlignment="1">
      <alignment horizontal="left" wrapText="1"/>
    </xf>
    <xf numFmtId="164" fontId="12" fillId="2" borderId="4" xfId="0" applyNumberFormat="1" applyFont="1" applyFill="1" applyBorder="1" applyAlignment="1">
      <alignment horizontal="left" wrapText="1"/>
    </xf>
    <xf numFmtId="164" fontId="12" fillId="2" borderId="16" xfId="0" applyNumberFormat="1" applyFont="1" applyFill="1" applyBorder="1" applyAlignment="1">
      <alignment horizontal="left" wrapText="1"/>
    </xf>
    <xf numFmtId="0" fontId="17" fillId="2" borderId="2" xfId="0" quotePrefix="1" applyFont="1" applyFill="1" applyBorder="1" applyAlignment="1">
      <alignment horizontal="center" vertical="center" wrapText="1"/>
    </xf>
    <xf numFmtId="0" fontId="17" fillId="2" borderId="4" xfId="0" quotePrefix="1" applyFont="1" applyFill="1" applyBorder="1" applyAlignment="1">
      <alignment horizontal="center" vertical="center" wrapText="1"/>
    </xf>
    <xf numFmtId="0" fontId="17" fillId="2" borderId="3" xfId="0" quotePrefix="1" applyFont="1" applyFill="1" applyBorder="1" applyAlignment="1">
      <alignment horizontal="center" vertical="center" wrapText="1"/>
    </xf>
    <xf numFmtId="9" fontId="17" fillId="0" borderId="66" xfId="0" quotePrefix="1" applyNumberFormat="1" applyFont="1" applyBorder="1" applyAlignment="1">
      <alignment horizontal="center" vertical="center" wrapText="1"/>
    </xf>
    <xf numFmtId="0" fontId="17" fillId="0" borderId="67" xfId="0" quotePrefix="1" applyFont="1" applyBorder="1" applyAlignment="1">
      <alignment horizontal="center" vertical="center" wrapText="1"/>
    </xf>
    <xf numFmtId="0" fontId="2" fillId="0" borderId="10" xfId="0" quotePrefix="1" applyFont="1" applyBorder="1" applyAlignment="1">
      <alignment horizontal="center" vertical="center" wrapText="1"/>
    </xf>
    <xf numFmtId="0" fontId="2" fillId="0" borderId="44" xfId="0" quotePrefix="1" applyFont="1" applyBorder="1" applyAlignment="1">
      <alignment horizontal="center" vertical="center" wrapText="1"/>
    </xf>
    <xf numFmtId="164" fontId="12" fillId="2" borderId="2" xfId="0" applyNumberFormat="1" applyFont="1" applyFill="1" applyBorder="1" applyAlignment="1">
      <alignment horizontal="left" wrapText="1"/>
    </xf>
    <xf numFmtId="164" fontId="12" fillId="2" borderId="3" xfId="0" applyNumberFormat="1" applyFont="1" applyFill="1" applyBorder="1" applyAlignment="1">
      <alignment horizontal="left" wrapText="1"/>
    </xf>
    <xf numFmtId="0" fontId="9" fillId="0" borderId="3" xfId="0" quotePrefix="1" applyFont="1" applyBorder="1" applyAlignment="1">
      <alignment horizontal="left"/>
    </xf>
    <xf numFmtId="0" fontId="5" fillId="4" borderId="38" xfId="0" applyFont="1" applyFill="1" applyBorder="1" applyAlignment="1">
      <alignment wrapText="1"/>
    </xf>
    <xf numFmtId="0" fontId="9" fillId="4" borderId="8" xfId="0" applyFont="1" applyFill="1" applyBorder="1"/>
    <xf numFmtId="0" fontId="9" fillId="4" borderId="53" xfId="0" applyFont="1" applyFill="1" applyBorder="1"/>
    <xf numFmtId="164" fontId="12" fillId="0" borderId="2" xfId="0" applyNumberFormat="1" applyFont="1" applyBorder="1" applyAlignment="1">
      <alignment horizontal="left" wrapText="1"/>
    </xf>
    <xf numFmtId="164" fontId="12" fillId="0" borderId="3" xfId="0" applyNumberFormat="1" applyFont="1" applyBorder="1" applyAlignment="1">
      <alignment horizontal="left"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26" fillId="0" borderId="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7" fillId="0" borderId="2" xfId="0" applyFont="1" applyBorder="1" applyAlignment="1">
      <alignment horizontal="left"/>
    </xf>
    <xf numFmtId="0" fontId="27" fillId="0" borderId="3" xfId="0" applyFont="1" applyBorder="1" applyAlignment="1">
      <alignment horizontal="left"/>
    </xf>
    <xf numFmtId="0" fontId="18" fillId="0" borderId="2" xfId="0" applyFont="1" applyBorder="1" applyAlignment="1">
      <alignment horizontal="left"/>
    </xf>
    <xf numFmtId="0" fontId="18" fillId="0" borderId="4" xfId="0" applyFont="1" applyBorder="1" applyAlignment="1">
      <alignment horizontal="left"/>
    </xf>
    <xf numFmtId="0" fontId="18" fillId="0" borderId="3" xfId="0" applyFont="1" applyBorder="1" applyAlignment="1">
      <alignment horizontal="left"/>
    </xf>
    <xf numFmtId="0" fontId="12" fillId="0" borderId="2" xfId="0" quotePrefix="1" applyFont="1" applyBorder="1" applyAlignment="1">
      <alignment horizontal="center" wrapText="1"/>
    </xf>
    <xf numFmtId="0" fontId="12" fillId="0" borderId="3" xfId="0" quotePrefix="1" applyFont="1" applyBorder="1" applyAlignment="1">
      <alignment horizontal="center"/>
    </xf>
    <xf numFmtId="0" fontId="6" fillId="0" borderId="21" xfId="0" applyFont="1" applyBorder="1"/>
    <xf numFmtId="0" fontId="6" fillId="0" borderId="22" xfId="0" applyFont="1" applyBorder="1"/>
    <xf numFmtId="0" fontId="6" fillId="0" borderId="23" xfId="0" applyFont="1" applyBorder="1"/>
    <xf numFmtId="0" fontId="5" fillId="2" borderId="4" xfId="0" applyFont="1" applyFill="1" applyBorder="1" applyAlignment="1">
      <alignment horizontal="left" vertical="center" wrapText="1"/>
    </xf>
    <xf numFmtId="0" fontId="6" fillId="0" borderId="68" xfId="0" applyFont="1" applyBorder="1"/>
    <xf numFmtId="0" fontId="6" fillId="0" borderId="28" xfId="0" applyFont="1" applyBorder="1"/>
    <xf numFmtId="0" fontId="6" fillId="0" borderId="0" xfId="0" applyFont="1"/>
    <xf numFmtId="0" fontId="6" fillId="0" borderId="45" xfId="0" applyFont="1" applyBorder="1"/>
  </cellXfs>
  <cellStyles count="3">
    <cellStyle name="Köprü"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597647</xdr:colOff>
      <xdr:row>22</xdr:row>
      <xdr:rowOff>44823</xdr:rowOff>
    </xdr:from>
    <xdr:ext cx="184731" cy="264560"/>
    <xdr:sp macro="" textlink="">
      <xdr:nvSpPr>
        <xdr:cNvPr id="2" name="Metin kutusu 1">
          <a:extLst>
            <a:ext uri="{FF2B5EF4-FFF2-40B4-BE49-F238E27FC236}">
              <a16:creationId xmlns:a16="http://schemas.microsoft.com/office/drawing/2014/main" id="{00000000-0008-0000-0000-000002000000}"/>
            </a:ext>
          </a:extLst>
        </xdr:cNvPr>
        <xdr:cNvSpPr txBox="1"/>
      </xdr:nvSpPr>
      <xdr:spPr>
        <a:xfrm>
          <a:off x="8396941" y="5453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2</xdr:col>
          <xdr:colOff>85725</xdr:colOff>
          <xdr:row>28</xdr:row>
          <xdr:rowOff>0</xdr:rowOff>
        </xdr:from>
        <xdr:to>
          <xdr:col>2</xdr:col>
          <xdr:colOff>228600</xdr:colOff>
          <xdr:row>29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0</xdr:rowOff>
        </xdr:from>
        <xdr:to>
          <xdr:col>2</xdr:col>
          <xdr:colOff>228600</xdr:colOff>
          <xdr:row>30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0</xdr:rowOff>
        </xdr:from>
        <xdr:to>
          <xdr:col>8</xdr:col>
          <xdr:colOff>228600</xdr:colOff>
          <xdr:row>29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0</xdr:rowOff>
        </xdr:from>
        <xdr:to>
          <xdr:col>8</xdr:col>
          <xdr:colOff>228600</xdr:colOff>
          <xdr:row>30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0</xdr:rowOff>
        </xdr:from>
        <xdr:to>
          <xdr:col>6</xdr:col>
          <xdr:colOff>228600</xdr:colOff>
          <xdr:row>29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29</xdr:row>
          <xdr:rowOff>0</xdr:rowOff>
        </xdr:from>
        <xdr:to>
          <xdr:col>6</xdr:col>
          <xdr:colOff>228600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0</xdr:rowOff>
        </xdr:from>
        <xdr:to>
          <xdr:col>4</xdr:col>
          <xdr:colOff>228600</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0</xdr:rowOff>
        </xdr:from>
        <xdr:to>
          <xdr:col>4</xdr:col>
          <xdr:colOff>228600</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219075</xdr:rowOff>
        </xdr:from>
        <xdr:to>
          <xdr:col>2</xdr:col>
          <xdr:colOff>314325</xdr:colOff>
          <xdr:row>35</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9525</xdr:rowOff>
        </xdr:from>
        <xdr:to>
          <xdr:col>2</xdr:col>
          <xdr:colOff>314325</xdr:colOff>
          <xdr:row>36</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219075</xdr:rowOff>
        </xdr:from>
        <xdr:to>
          <xdr:col>4</xdr:col>
          <xdr:colOff>314325</xdr:colOff>
          <xdr:row>35</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4</xdr:col>
          <xdr:colOff>314325</xdr:colOff>
          <xdr:row>36</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219075</xdr:rowOff>
        </xdr:from>
        <xdr:to>
          <xdr:col>7</xdr:col>
          <xdr:colOff>9525</xdr:colOff>
          <xdr:row>35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9525</xdr:rowOff>
        </xdr:from>
        <xdr:to>
          <xdr:col>7</xdr:col>
          <xdr:colOff>9525</xdr:colOff>
          <xdr:row>36</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xdr:row>
          <xdr:rowOff>9525</xdr:rowOff>
        </xdr:from>
        <xdr:to>
          <xdr:col>7</xdr:col>
          <xdr:colOff>9525</xdr:colOff>
          <xdr:row>37</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26</xdr:row>
          <xdr:rowOff>0</xdr:rowOff>
        </xdr:from>
        <xdr:to>
          <xdr:col>5</xdr:col>
          <xdr:colOff>1019175</xdr:colOff>
          <xdr:row>27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866775</xdr:colOff>
          <xdr:row>26</xdr:row>
          <xdr:rowOff>0</xdr:rowOff>
        </xdr:from>
        <xdr:to>
          <xdr:col>7</xdr:col>
          <xdr:colOff>1019175</xdr:colOff>
          <xdr:row>27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9525</xdr:rowOff>
        </xdr:from>
        <xdr:to>
          <xdr:col>7</xdr:col>
          <xdr:colOff>9525</xdr:colOff>
          <xdr:row>44</xdr:row>
          <xdr:rowOff>219075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9525</xdr:rowOff>
        </xdr:from>
        <xdr:to>
          <xdr:col>8</xdr:col>
          <xdr:colOff>276225</xdr:colOff>
          <xdr:row>44</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582706</xdr:colOff>
      <xdr:row>0</xdr:row>
      <xdr:rowOff>168089</xdr:rowOff>
    </xdr:from>
    <xdr:to>
      <xdr:col>1</xdr:col>
      <xdr:colOff>1880907</xdr:colOff>
      <xdr:row>4</xdr:row>
      <xdr:rowOff>164727</xdr:rowOff>
    </xdr:to>
    <xdr:pic>
      <xdr:nvPicPr>
        <xdr:cNvPr id="3" name="Resim 2">
          <a:extLst>
            <a:ext uri="{FF2B5EF4-FFF2-40B4-BE49-F238E27FC236}">
              <a16:creationId xmlns:a16="http://schemas.microsoft.com/office/drawing/2014/main" id="{B44B356B-E0E1-033C-0E19-A34AA9BA2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618" y="168089"/>
          <a:ext cx="1298201" cy="71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211664</xdr:colOff>
      <xdr:row>48</xdr:row>
      <xdr:rowOff>26610</xdr:rowOff>
    </xdr:from>
    <xdr:to>
      <xdr:col>11</xdr:col>
      <xdr:colOff>422527</xdr:colOff>
      <xdr:row>63</xdr:row>
      <xdr:rowOff>84667</xdr:rowOff>
    </xdr:to>
    <xdr:pic>
      <xdr:nvPicPr>
        <xdr:cNvPr id="7" name="Resim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1"/>
        <a:srcRect l="23678" t="32226" r="25658" b="23407"/>
        <a:stretch/>
      </xdr:blipFill>
      <xdr:spPr>
        <a:xfrm>
          <a:off x="719664" y="11105492"/>
          <a:ext cx="4842628" cy="2299234"/>
        </a:xfrm>
        <a:prstGeom prst="rect">
          <a:avLst/>
        </a:prstGeom>
      </xdr:spPr>
    </xdr:pic>
    <xdr:clientData/>
  </xdr:twoCellAnchor>
  <xdr:twoCellAnchor editAs="oneCell">
    <xdr:from>
      <xdr:col>11</xdr:col>
      <xdr:colOff>396114</xdr:colOff>
      <xdr:row>58</xdr:row>
      <xdr:rowOff>122464</xdr:rowOff>
    </xdr:from>
    <xdr:to>
      <xdr:col>20</xdr:col>
      <xdr:colOff>257732</xdr:colOff>
      <xdr:row>63</xdr:row>
      <xdr:rowOff>74085</xdr:rowOff>
    </xdr:to>
    <xdr:pic>
      <xdr:nvPicPr>
        <xdr:cNvPr id="8" name="Resim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2"/>
        <a:srcRect l="23613" t="48860" r="25686" b="33942"/>
        <a:stretch/>
      </xdr:blipFill>
      <xdr:spPr>
        <a:xfrm>
          <a:off x="5560781" y="12970631"/>
          <a:ext cx="4027716" cy="692452"/>
        </a:xfrm>
        <a:prstGeom prst="rect">
          <a:avLst/>
        </a:prstGeom>
      </xdr:spPr>
    </xdr:pic>
    <xdr:clientData/>
  </xdr:twoCellAnchor>
  <xdr:twoCellAnchor editAs="oneCell">
    <xdr:from>
      <xdr:col>11</xdr:col>
      <xdr:colOff>400146</xdr:colOff>
      <xdr:row>48</xdr:row>
      <xdr:rowOff>55941</xdr:rowOff>
    </xdr:from>
    <xdr:to>
      <xdr:col>20</xdr:col>
      <xdr:colOff>279381</xdr:colOff>
      <xdr:row>58</xdr:row>
      <xdr:rowOff>126998</xdr:rowOff>
    </xdr:to>
    <xdr:pic>
      <xdr:nvPicPr>
        <xdr:cNvPr id="9" name="Resim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3"/>
        <a:srcRect l="23565" t="39776" r="24990" b="23447"/>
        <a:stretch/>
      </xdr:blipFill>
      <xdr:spPr>
        <a:xfrm>
          <a:off x="5564813" y="11422441"/>
          <a:ext cx="4045333" cy="15527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161925</xdr:colOff>
          <xdr:row>43</xdr:row>
          <xdr:rowOff>0</xdr:rowOff>
        </xdr:from>
        <xdr:to>
          <xdr:col>1</xdr:col>
          <xdr:colOff>352425</xdr:colOff>
          <xdr:row>44</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0</xdr:rowOff>
        </xdr:from>
        <xdr:to>
          <xdr:col>7</xdr:col>
          <xdr:colOff>352425</xdr:colOff>
          <xdr:row>44</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0</xdr:rowOff>
        </xdr:from>
        <xdr:to>
          <xdr:col>12</xdr:col>
          <xdr:colOff>352425</xdr:colOff>
          <xdr:row>44</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38100</xdr:colOff>
      <xdr:row>1</xdr:row>
      <xdr:rowOff>0</xdr:rowOff>
    </xdr:from>
    <xdr:to>
      <xdr:col>5</xdr:col>
      <xdr:colOff>28575</xdr:colOff>
      <xdr:row>4</xdr:row>
      <xdr:rowOff>171450</xdr:rowOff>
    </xdr:to>
    <xdr:pic>
      <xdr:nvPicPr>
        <xdr:cNvPr id="2" name="Resim 1">
          <a:extLst>
            <a:ext uri="{FF2B5EF4-FFF2-40B4-BE49-F238E27FC236}">
              <a16:creationId xmlns:a16="http://schemas.microsoft.com/office/drawing/2014/main" id="{CFFCA48D-A625-7EC5-C9CD-6EBF9F1BF62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0" y="180975"/>
          <a:ext cx="13049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421821</xdr:colOff>
      <xdr:row>1</xdr:row>
      <xdr:rowOff>27214</xdr:rowOff>
    </xdr:from>
    <xdr:to>
      <xdr:col>1</xdr:col>
      <xdr:colOff>1715861</xdr:colOff>
      <xdr:row>5</xdr:row>
      <xdr:rowOff>40822</xdr:rowOff>
    </xdr:to>
    <xdr:pic>
      <xdr:nvPicPr>
        <xdr:cNvPr id="2" name="Resim 1">
          <a:extLst>
            <a:ext uri="{FF2B5EF4-FFF2-40B4-BE49-F238E27FC236}">
              <a16:creationId xmlns:a16="http://schemas.microsoft.com/office/drawing/2014/main" id="{6A325534-4882-F4F0-9FB7-0D250FE22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071" y="204107"/>
          <a:ext cx="1294040" cy="721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35</xdr:row>
          <xdr:rowOff>85725</xdr:rowOff>
        </xdr:from>
        <xdr:to>
          <xdr:col>4</xdr:col>
          <xdr:colOff>200025</xdr:colOff>
          <xdr:row>35</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85725</xdr:rowOff>
        </xdr:from>
        <xdr:to>
          <xdr:col>4</xdr:col>
          <xdr:colOff>200025</xdr:colOff>
          <xdr:row>36</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xdr:row>
          <xdr:rowOff>85725</xdr:rowOff>
        </xdr:from>
        <xdr:to>
          <xdr:col>8</xdr:col>
          <xdr:colOff>219075</xdr:colOff>
          <xdr:row>35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85725</xdr:rowOff>
        </xdr:from>
        <xdr:to>
          <xdr:col>8</xdr:col>
          <xdr:colOff>219075</xdr:colOff>
          <xdr:row>36</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85725</xdr:rowOff>
        </xdr:from>
        <xdr:to>
          <xdr:col>4</xdr:col>
          <xdr:colOff>200025</xdr:colOff>
          <xdr:row>41</xdr:row>
          <xdr:rowOff>295275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85725</xdr:rowOff>
        </xdr:from>
        <xdr:to>
          <xdr:col>4</xdr:col>
          <xdr:colOff>200025</xdr:colOff>
          <xdr:row>42</xdr:row>
          <xdr:rowOff>295275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85725</xdr:rowOff>
        </xdr:from>
        <xdr:to>
          <xdr:col>4</xdr:col>
          <xdr:colOff>200025</xdr:colOff>
          <xdr:row>43</xdr:row>
          <xdr:rowOff>295275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85725</xdr:rowOff>
        </xdr:from>
        <xdr:to>
          <xdr:col>4</xdr:col>
          <xdr:colOff>200025</xdr:colOff>
          <xdr:row>44</xdr:row>
          <xdr:rowOff>295275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41</xdr:row>
          <xdr:rowOff>85725</xdr:rowOff>
        </xdr:from>
        <xdr:to>
          <xdr:col>6</xdr:col>
          <xdr:colOff>200025</xdr:colOff>
          <xdr:row>41</xdr:row>
          <xdr:rowOff>295275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42</xdr:row>
          <xdr:rowOff>85725</xdr:rowOff>
        </xdr:from>
        <xdr:to>
          <xdr:col>6</xdr:col>
          <xdr:colOff>200025</xdr:colOff>
          <xdr:row>42</xdr:row>
          <xdr:rowOff>295275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85725</xdr:rowOff>
        </xdr:from>
        <xdr:to>
          <xdr:col>6</xdr:col>
          <xdr:colOff>200025</xdr:colOff>
          <xdr:row>43</xdr:row>
          <xdr:rowOff>295275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44</xdr:row>
          <xdr:rowOff>85725</xdr:rowOff>
        </xdr:from>
        <xdr:to>
          <xdr:col>6</xdr:col>
          <xdr:colOff>200025</xdr:colOff>
          <xdr:row>44</xdr:row>
          <xdr:rowOff>295275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85725</xdr:rowOff>
        </xdr:from>
        <xdr:to>
          <xdr:col>8</xdr:col>
          <xdr:colOff>200025</xdr:colOff>
          <xdr:row>41</xdr:row>
          <xdr:rowOff>295275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42</xdr:row>
          <xdr:rowOff>85725</xdr:rowOff>
        </xdr:from>
        <xdr:to>
          <xdr:col>8</xdr:col>
          <xdr:colOff>200025</xdr:colOff>
          <xdr:row>42</xdr:row>
          <xdr:rowOff>295275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43</xdr:row>
          <xdr:rowOff>85725</xdr:rowOff>
        </xdr:from>
        <xdr:to>
          <xdr:col>8</xdr:col>
          <xdr:colOff>200025</xdr:colOff>
          <xdr:row>43</xdr:row>
          <xdr:rowOff>295275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44</xdr:row>
          <xdr:rowOff>85725</xdr:rowOff>
        </xdr:from>
        <xdr:to>
          <xdr:col>8</xdr:col>
          <xdr:colOff>200025</xdr:colOff>
          <xdr:row>44</xdr:row>
          <xdr:rowOff>295275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219075</xdr:rowOff>
        </xdr:from>
        <xdr:to>
          <xdr:col>4</xdr:col>
          <xdr:colOff>200025</xdr:colOff>
          <xdr:row>45</xdr:row>
          <xdr:rowOff>428625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161925</xdr:rowOff>
        </xdr:from>
        <xdr:to>
          <xdr:col>4</xdr:col>
          <xdr:colOff>200025</xdr:colOff>
          <xdr:row>46</xdr:row>
          <xdr:rowOff>381000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219075</xdr:rowOff>
        </xdr:from>
        <xdr:to>
          <xdr:col>6</xdr:col>
          <xdr:colOff>200025</xdr:colOff>
          <xdr:row>45</xdr:row>
          <xdr:rowOff>428625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46</xdr:row>
          <xdr:rowOff>161925</xdr:rowOff>
        </xdr:from>
        <xdr:to>
          <xdr:col>6</xdr:col>
          <xdr:colOff>200025</xdr:colOff>
          <xdr:row>46</xdr:row>
          <xdr:rowOff>381000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219075</xdr:rowOff>
        </xdr:from>
        <xdr:to>
          <xdr:col>8</xdr:col>
          <xdr:colOff>200025</xdr:colOff>
          <xdr:row>45</xdr:row>
          <xdr:rowOff>428625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161925</xdr:rowOff>
        </xdr:from>
        <xdr:to>
          <xdr:col>8</xdr:col>
          <xdr:colOff>200025</xdr:colOff>
          <xdr:row>46</xdr:row>
          <xdr:rowOff>381000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38100</xdr:rowOff>
        </xdr:from>
        <xdr:to>
          <xdr:col>4</xdr:col>
          <xdr:colOff>180975</xdr:colOff>
          <xdr:row>133</xdr:row>
          <xdr:rowOff>257175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133</xdr:row>
          <xdr:rowOff>38100</xdr:rowOff>
        </xdr:from>
        <xdr:to>
          <xdr:col>6</xdr:col>
          <xdr:colOff>180975</xdr:colOff>
          <xdr:row>133</xdr:row>
          <xdr:rowOff>257175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133</xdr:row>
          <xdr:rowOff>38100</xdr:rowOff>
        </xdr:from>
        <xdr:to>
          <xdr:col>8</xdr:col>
          <xdr:colOff>180975</xdr:colOff>
          <xdr:row>133</xdr:row>
          <xdr:rowOff>257175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627529</xdr:colOff>
      <xdr:row>0</xdr:row>
      <xdr:rowOff>134471</xdr:rowOff>
    </xdr:from>
    <xdr:to>
      <xdr:col>1</xdr:col>
      <xdr:colOff>1930774</xdr:colOff>
      <xdr:row>4</xdr:row>
      <xdr:rowOff>132790</xdr:rowOff>
    </xdr:to>
    <xdr:pic>
      <xdr:nvPicPr>
        <xdr:cNvPr id="2" name="Resim 1">
          <a:extLst>
            <a:ext uri="{FF2B5EF4-FFF2-40B4-BE49-F238E27FC236}">
              <a16:creationId xmlns:a16="http://schemas.microsoft.com/office/drawing/2014/main" id="{27A8BA8F-F763-5492-AE0C-1744740C4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441" y="134471"/>
          <a:ext cx="1303245" cy="715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printerSettings" Target="../printerSettings/printerSettings2.bin"/><Relationship Id="rId7" Type="http://schemas.openxmlformats.org/officeDocument/2006/relationships/ctrlProp" Target="../ctrlProps/ctrlProp21.xml"/><Relationship Id="rId2" Type="http://schemas.openxmlformats.org/officeDocument/2006/relationships/hyperlink" Target="https://www.google.com/search?q=Genel+Ortalama&amp;sca_esv=517629e0db3c0ca4&amp;biw=1229&amp;bih=559&amp;sxsrf=ANbL-n7N-W2MOdDXzTlDKF1LxdsXJvfdzQ%3A1773240882755&amp;ei=MoKxaZjZLd6Fxc8Pz-C22Qc&amp;ved=2ahUKEwi7wbOgjZiTAxWrAtsEHc91E5kQgK4QegQIAxAF&amp;uact=5&amp;oq=1+kg+K%C3%B6m%C3%BCr+ka%C3%A7+kWh&amp;gs_lp=Egxnd3Mtd2l6LXNlcnAiFTEga2cgS8O2bcO8ciBrYcOnIGtXaDIGEAAYFhgeMggQABiABBiiBDIFEAAY7wUyCBAAGIAEGKIEMggQABiiBBiJBUigYVC9Eli3V3ACeAGQAQCYAecBoAHgDKoBBTAuMy41uAEDyAEA-AEC-AEBmAIKoAKJDcICChAAGLADGNYEGEfCAg0QABiABBiwAxhDGIoFwgIGEAAYBxgewgIIEAAYBxgIGB7CAggQABgIGA0YHsICBRAAGIAEwgIEEAAYHpgDAIgGAZAGCpIHBTIuMy41oAekIrIHBTAuMy41uAf7DMIHBTAuNi40yAcZgAgA&amp;sclient=gws-wiz-serp&amp;mstk=AUtExfCQVkZvyZcz0kZca-3Sd5e363CPxV4E0HX1mgifrHF89Rm-kk77gHYGxXKzq2wD6_oh9uQq8WzKQw53H82awfyiitw96eh-l76t52Q7Ab4MGUI4-3bGM-shIIYqAb_or3OS80ENFjwH1ItqBgJhRR_cSXqcAK2GOPJw0PZAfnVvMFgZj2YqkozYYMly2iAokRC42I-60GQ45igM3W_mMKFOHrIcx1EseGUATiwEkZOP4qbdMOulC9yRnnVntA1yi4FXS7JmFYR1ikmNuLa3LN9Fhz3676lee68-K2L00yx9fw&amp;csui=3" TargetMode="External"/><Relationship Id="rId1" Type="http://schemas.openxmlformats.org/officeDocument/2006/relationships/hyperlink" Target="https://www.google.com/search?q=Genel+Ortalama&amp;sca_esv=517629e0db3c0ca4&amp;biw=1229&amp;bih=559&amp;sxsrf=ANbL-n7N-W2MOdDXzTlDKF1LxdsXJvfdzQ%3A1773240882755&amp;ei=MoKxaZjZLd6Fxc8Pz-C22Qc&amp;ved=2ahUKEwi7wbOgjZiTAxWrAtsEHc91E5kQgK4QegQIAxAF&amp;uact=5&amp;oq=1+kg+K%C3%B6m%C3%BCr+ka%C3%A7+kWh&amp;gs_lp=Egxnd3Mtd2l6LXNlcnAiFTEga2cgS8O2bcO8ciBrYcOnIGtXaDIGEAAYFhgeMggQABiABBiiBDIFEAAY7wUyCBAAGIAEGKIEMggQABiiBBiJBUigYVC9Eli3V3ACeAGQAQCYAecBoAHgDKoBBTAuMy41uAEDyAEA-AEC-AEBmAIKoAKJDcICChAAGLADGNYEGEfCAg0QABiABBiwAxhDGIoFwgIGEAAYBxgewgIIEAAYBxgIGB7CAggQABgIGA0YHsICBRAAGIAEwgIEEAAYHpgDAIgGAZAGCpIHBTIuMy41oAekIrIHBTAuMy41uAf7DMIHBTAuNi40yAcZgAgA&amp;sclient=gws-wiz-serp&amp;mstk=AUtExfCQVkZvyZcz0kZca-3Sd5e363CPxV4E0HX1mgifrHF89Rm-kk77gHYGxXKzq2wD6_oh9uQq8WzKQw53H82awfyiitw96eh-l76t52Q7Ab4MGUI4-3bGM-shIIYqAb_or3OS80ENFjwH1ItqBgJhRR_cSXqcAK2GOPJw0PZAfnVvMFgZj2YqkozYYMly2iAokRC42I-60GQ45igM3W_mMKFOHrIcx1EseGUATiwEkZOP4qbdMOulC9yRnnVntA1yi4FXS7JmFYR1ikmNuLa3LN9Fhz3676lee68-K2L00yx9fw&amp;csui=3" TargetMode="External"/><Relationship Id="rId6" Type="http://schemas.openxmlformats.org/officeDocument/2006/relationships/ctrlProp" Target="../ctrlProps/ctrlProp20.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B1:Q81"/>
  <sheetViews>
    <sheetView tabSelected="1" view="pageBreakPreview" topLeftCell="A53" zoomScaleNormal="85" zoomScaleSheetLayoutView="100" workbookViewId="0">
      <selection activeCell="B77" sqref="B77:I77"/>
    </sheetView>
  </sheetViews>
  <sheetFormatPr defaultColWidth="8.85546875" defaultRowHeight="12.75"/>
  <cols>
    <col min="1" max="1" width="8.85546875" style="5"/>
    <col min="2" max="2" width="39.85546875" style="5" customWidth="1"/>
    <col min="3" max="3" width="5.140625" style="5" customWidth="1"/>
    <col min="4" max="4" width="28" style="5" customWidth="1"/>
    <col min="5" max="5" width="4.85546875" style="5" customWidth="1"/>
    <col min="6" max="6" width="24.42578125" style="5" customWidth="1"/>
    <col min="7" max="7" width="3.85546875" style="5" customWidth="1"/>
    <col min="8" max="8" width="24.42578125" style="5" customWidth="1"/>
    <col min="9" max="9" width="4.140625" style="5" customWidth="1"/>
    <col min="10" max="10" width="1.42578125" style="16" customWidth="1"/>
    <col min="11" max="13" width="2.42578125" style="5" customWidth="1"/>
    <col min="14" max="16384" width="8.85546875" style="5"/>
  </cols>
  <sheetData>
    <row r="1" spans="2:17" ht="14.45" customHeight="1">
      <c r="B1" s="239"/>
      <c r="C1" s="233" t="s">
        <v>63</v>
      </c>
      <c r="D1" s="234"/>
      <c r="E1" s="234"/>
      <c r="F1" s="1" t="s">
        <v>38</v>
      </c>
      <c r="G1" s="2"/>
      <c r="H1" s="3" t="s">
        <v>43</v>
      </c>
      <c r="I1" s="4"/>
      <c r="J1" s="5"/>
    </row>
    <row r="2" spans="2:17" ht="14.45" customHeight="1">
      <c r="B2" s="240"/>
      <c r="C2" s="235"/>
      <c r="D2" s="236"/>
      <c r="E2" s="236"/>
      <c r="F2" s="1" t="s">
        <v>39</v>
      </c>
      <c r="G2" s="6"/>
      <c r="H2" s="123">
        <v>44566</v>
      </c>
      <c r="I2" s="7"/>
      <c r="J2" s="5"/>
    </row>
    <row r="3" spans="2:17" ht="14.45" customHeight="1">
      <c r="B3" s="240"/>
      <c r="C3" s="235"/>
      <c r="D3" s="236"/>
      <c r="E3" s="236"/>
      <c r="F3" s="1" t="s">
        <v>40</v>
      </c>
      <c r="G3" s="6"/>
      <c r="H3" s="123">
        <v>46076</v>
      </c>
      <c r="I3" s="7"/>
      <c r="J3" s="5"/>
    </row>
    <row r="4" spans="2:17" ht="14.45" customHeight="1">
      <c r="B4" s="240"/>
      <c r="C4" s="235"/>
      <c r="D4" s="236"/>
      <c r="E4" s="236"/>
      <c r="F4" s="1" t="s">
        <v>41</v>
      </c>
      <c r="G4" s="6"/>
      <c r="H4" s="3">
        <v>4</v>
      </c>
      <c r="I4" s="7"/>
      <c r="J4" s="5"/>
    </row>
    <row r="5" spans="2:17" ht="14.45" customHeight="1">
      <c r="B5" s="240"/>
      <c r="C5" s="235"/>
      <c r="D5" s="236"/>
      <c r="E5" s="236"/>
      <c r="F5" s="8" t="s">
        <v>42</v>
      </c>
      <c r="G5" s="6"/>
      <c r="H5" s="9">
        <v>1</v>
      </c>
      <c r="I5" s="7"/>
      <c r="J5" s="5"/>
    </row>
    <row r="6" spans="2:17" ht="18.600000000000001" customHeight="1">
      <c r="B6" s="241"/>
      <c r="C6" s="237"/>
      <c r="D6" s="238"/>
      <c r="E6" s="238"/>
      <c r="F6" s="10" t="s">
        <v>56</v>
      </c>
      <c r="G6" s="11"/>
      <c r="H6" s="12" t="s">
        <v>331</v>
      </c>
      <c r="I6" s="13"/>
      <c r="J6" s="5"/>
    </row>
    <row r="7" spans="2:17" ht="24.95" customHeight="1">
      <c r="B7" s="14" t="s">
        <v>0</v>
      </c>
      <c r="C7" s="197"/>
      <c r="D7" s="198"/>
      <c r="E7" s="198"/>
      <c r="F7" s="198"/>
      <c r="G7" s="198"/>
      <c r="H7" s="198"/>
      <c r="I7" s="198"/>
      <c r="J7" s="198"/>
      <c r="K7" s="198"/>
      <c r="L7" s="198"/>
      <c r="M7" s="198"/>
      <c r="N7" s="198"/>
      <c r="O7" s="198"/>
      <c r="P7" s="198"/>
      <c r="Q7" s="199"/>
    </row>
    <row r="8" spans="2:17" ht="24.95" customHeight="1">
      <c r="B8" s="14" t="s">
        <v>1</v>
      </c>
      <c r="C8" s="200"/>
      <c r="D8" s="201"/>
      <c r="E8" s="201"/>
      <c r="F8" s="201"/>
      <c r="G8" s="201"/>
      <c r="H8" s="201"/>
      <c r="I8" s="201"/>
      <c r="J8" s="201"/>
      <c r="K8" s="201"/>
      <c r="L8" s="201"/>
      <c r="M8" s="201"/>
      <c r="N8" s="201"/>
      <c r="O8" s="201"/>
      <c r="P8" s="201"/>
      <c r="Q8" s="202"/>
    </row>
    <row r="9" spans="2:17" ht="39.950000000000003" customHeight="1">
      <c r="B9" s="14" t="s">
        <v>2</v>
      </c>
      <c r="C9" s="276"/>
      <c r="D9" s="277"/>
      <c r="E9" s="277"/>
      <c r="F9" s="277"/>
      <c r="G9" s="277"/>
      <c r="H9" s="277"/>
      <c r="I9" s="15"/>
      <c r="L9"/>
    </row>
    <row r="10" spans="2:17" ht="15" customHeight="1">
      <c r="B10" s="278" t="s">
        <v>3</v>
      </c>
      <c r="C10" s="279"/>
      <c r="D10" s="281"/>
      <c r="E10" s="281"/>
      <c r="F10" s="281"/>
      <c r="G10" s="281"/>
      <c r="H10" s="281"/>
      <c r="I10" s="282"/>
    </row>
    <row r="11" spans="2:17" ht="22.5" customHeight="1">
      <c r="B11" s="14" t="s">
        <v>4</v>
      </c>
      <c r="C11" s="296"/>
      <c r="D11" s="297"/>
      <c r="E11" s="298"/>
      <c r="F11" s="294" t="s">
        <v>10</v>
      </c>
      <c r="G11" s="295"/>
      <c r="H11" s="285"/>
      <c r="I11" s="286"/>
    </row>
    <row r="12" spans="2:17" ht="22.5" customHeight="1">
      <c r="B12" s="14" t="s">
        <v>5</v>
      </c>
      <c r="C12" s="299"/>
      <c r="D12" s="297"/>
      <c r="E12" s="298"/>
      <c r="F12" s="294" t="s">
        <v>6</v>
      </c>
      <c r="G12" s="295"/>
      <c r="H12" s="299"/>
      <c r="I12" s="298"/>
    </row>
    <row r="13" spans="2:17" ht="22.5" customHeight="1">
      <c r="B13" s="14" t="s">
        <v>11</v>
      </c>
      <c r="C13" s="300"/>
      <c r="D13" s="301"/>
      <c r="E13" s="298"/>
      <c r="F13" s="294" t="s">
        <v>12</v>
      </c>
      <c r="G13" s="295"/>
      <c r="H13" s="300"/>
      <c r="I13" s="312"/>
    </row>
    <row r="14" spans="2:17" ht="22.5" customHeight="1">
      <c r="B14" s="14" t="s">
        <v>7</v>
      </c>
      <c r="C14" s="299"/>
      <c r="D14" s="297"/>
      <c r="E14" s="298"/>
      <c r="F14" s="294" t="s">
        <v>47</v>
      </c>
      <c r="G14" s="295"/>
      <c r="H14" s="299"/>
      <c r="I14" s="307"/>
    </row>
    <row r="15" spans="2:17" ht="25.5" customHeight="1">
      <c r="B15" s="14" t="s">
        <v>61</v>
      </c>
      <c r="C15" s="299"/>
      <c r="D15" s="297"/>
      <c r="E15" s="298"/>
      <c r="F15" s="294" t="s">
        <v>65</v>
      </c>
      <c r="G15" s="295"/>
      <c r="H15" s="299"/>
      <c r="I15" s="307"/>
    </row>
    <row r="16" spans="2:17" ht="26.45" customHeight="1">
      <c r="B16" s="14" t="s">
        <v>8</v>
      </c>
      <c r="C16" s="305" t="s">
        <v>44</v>
      </c>
      <c r="D16" s="306"/>
      <c r="E16" s="307"/>
      <c r="F16" s="294" t="s">
        <v>64</v>
      </c>
      <c r="G16" s="295"/>
      <c r="H16" s="299" t="s">
        <v>44</v>
      </c>
      <c r="I16" s="307"/>
    </row>
    <row r="17" spans="2:10" ht="26.45" customHeight="1">
      <c r="B17" s="14" t="s">
        <v>9</v>
      </c>
      <c r="C17" s="305">
        <f>--N18</f>
        <v>0</v>
      </c>
      <c r="D17" s="306"/>
      <c r="E17" s="307"/>
      <c r="F17" s="294" t="s">
        <v>62</v>
      </c>
      <c r="G17" s="295"/>
      <c r="H17" s="299" t="s">
        <v>44</v>
      </c>
      <c r="I17" s="307"/>
    </row>
    <row r="18" spans="2:10" ht="27.6" customHeight="1">
      <c r="B18" s="17" t="s">
        <v>46</v>
      </c>
      <c r="C18" s="314" t="s">
        <v>44</v>
      </c>
      <c r="D18" s="315"/>
      <c r="E18" s="313"/>
      <c r="F18" s="283" t="s">
        <v>92</v>
      </c>
      <c r="G18" s="284"/>
      <c r="H18" s="309" t="s">
        <v>44</v>
      </c>
      <c r="I18" s="313"/>
    </row>
    <row r="19" spans="2:10">
      <c r="B19" s="203"/>
      <c r="C19" s="204"/>
      <c r="D19" s="204"/>
      <c r="E19" s="204"/>
      <c r="F19" s="204"/>
      <c r="G19" s="204"/>
      <c r="H19" s="204"/>
      <c r="I19" s="205"/>
    </row>
    <row r="20" spans="2:10" ht="18" customHeight="1">
      <c r="B20" s="14" t="s">
        <v>13</v>
      </c>
      <c r="C20" s="287" t="s">
        <v>14</v>
      </c>
      <c r="D20" s="288"/>
      <c r="E20" s="289"/>
      <c r="F20" s="290" t="s">
        <v>15</v>
      </c>
      <c r="G20" s="291"/>
      <c r="H20" s="292" t="s">
        <v>16</v>
      </c>
      <c r="I20" s="293"/>
      <c r="J20" s="5"/>
    </row>
    <row r="21" spans="2:10" ht="18.600000000000001" customHeight="1">
      <c r="B21" s="18" t="s">
        <v>17</v>
      </c>
      <c r="C21" s="305" t="s">
        <v>44</v>
      </c>
      <c r="D21" s="306"/>
      <c r="E21" s="307"/>
      <c r="F21" s="299" t="s">
        <v>44</v>
      </c>
      <c r="G21" s="308"/>
      <c r="H21" s="311" t="s">
        <v>44</v>
      </c>
      <c r="I21" s="307"/>
      <c r="J21" s="5"/>
    </row>
    <row r="22" spans="2:10" ht="18.600000000000001" customHeight="1">
      <c r="B22" s="18" t="s">
        <v>18</v>
      </c>
      <c r="C22" s="305" t="s">
        <v>44</v>
      </c>
      <c r="D22" s="306"/>
      <c r="E22" s="307"/>
      <c r="F22" s="299" t="s">
        <v>44</v>
      </c>
      <c r="G22" s="308"/>
      <c r="H22" s="311" t="s">
        <v>44</v>
      </c>
      <c r="I22" s="307"/>
      <c r="J22" s="5"/>
    </row>
    <row r="23" spans="2:10" ht="27" customHeight="1">
      <c r="B23" s="18" t="s">
        <v>19</v>
      </c>
      <c r="C23" s="305" t="s">
        <v>44</v>
      </c>
      <c r="D23" s="306"/>
      <c r="E23" s="307"/>
      <c r="F23" s="309" t="s">
        <v>44</v>
      </c>
      <c r="G23" s="310"/>
      <c r="H23" s="311" t="s">
        <v>44</v>
      </c>
      <c r="I23" s="307"/>
      <c r="J23" s="5"/>
    </row>
    <row r="24" spans="2:10">
      <c r="B24" s="326" t="s">
        <v>55</v>
      </c>
      <c r="C24" s="327"/>
      <c r="D24" s="327"/>
      <c r="E24" s="328"/>
      <c r="F24" s="340" t="s">
        <v>53</v>
      </c>
      <c r="G24" s="341"/>
      <c r="H24" s="342" t="s">
        <v>52</v>
      </c>
      <c r="I24" s="343"/>
    </row>
    <row r="25" spans="2:10" ht="15.6" customHeight="1">
      <c r="B25" s="329"/>
      <c r="C25" s="330"/>
      <c r="D25" s="330"/>
      <c r="E25" s="331"/>
      <c r="F25" s="316"/>
      <c r="G25" s="317"/>
      <c r="H25" s="316"/>
      <c r="I25" s="317"/>
    </row>
    <row r="26" spans="2:10">
      <c r="B26" s="326" t="s">
        <v>20</v>
      </c>
      <c r="C26" s="334"/>
      <c r="D26" s="334"/>
      <c r="E26" s="335"/>
      <c r="F26" s="287" t="s">
        <v>48</v>
      </c>
      <c r="G26" s="289"/>
      <c r="H26" s="287" t="s">
        <v>49</v>
      </c>
      <c r="I26" s="339"/>
    </row>
    <row r="27" spans="2:10" ht="17.100000000000001" customHeight="1">
      <c r="B27" s="336"/>
      <c r="C27" s="337"/>
      <c r="D27" s="337"/>
      <c r="E27" s="338"/>
      <c r="F27" s="66"/>
      <c r="G27" s="15"/>
      <c r="H27" s="332"/>
      <c r="I27" s="333"/>
    </row>
    <row r="28" spans="2:10">
      <c r="B28" s="278" t="s">
        <v>21</v>
      </c>
      <c r="C28" s="279"/>
      <c r="D28" s="279"/>
      <c r="E28" s="279"/>
      <c r="F28" s="279"/>
      <c r="G28" s="279"/>
      <c r="H28" s="279"/>
      <c r="I28" s="280"/>
    </row>
    <row r="29" spans="2:10" ht="17.100000000000001" customHeight="1">
      <c r="B29" s="19" t="s">
        <v>69</v>
      </c>
      <c r="C29" s="20"/>
      <c r="D29" s="19" t="s">
        <v>83</v>
      </c>
      <c r="E29" s="20"/>
      <c r="F29" s="19" t="s">
        <v>71</v>
      </c>
      <c r="G29" s="20"/>
      <c r="H29" s="19" t="s">
        <v>70</v>
      </c>
      <c r="I29" s="20"/>
    </row>
    <row r="30" spans="2:10" ht="17.100000000000001" customHeight="1">
      <c r="B30" s="19" t="s">
        <v>307</v>
      </c>
      <c r="C30" s="20"/>
      <c r="D30" s="19" t="s">
        <v>84</v>
      </c>
      <c r="E30" s="20"/>
      <c r="F30" s="19" t="s">
        <v>72</v>
      </c>
      <c r="G30" s="20"/>
      <c r="H30" s="19" t="s">
        <v>51</v>
      </c>
      <c r="I30" s="20"/>
    </row>
    <row r="31" spans="2:10" ht="17.100000000000001" customHeight="1">
      <c r="B31" s="318" t="s">
        <v>346</v>
      </c>
      <c r="C31" s="319"/>
      <c r="D31" s="319"/>
      <c r="E31" s="319"/>
      <c r="F31" s="319"/>
      <c r="G31" s="319"/>
      <c r="H31" s="319"/>
      <c r="I31" s="118"/>
    </row>
    <row r="32" spans="2:10" s="23" customFormat="1" ht="47.45" customHeight="1">
      <c r="B32" s="323" t="s">
        <v>50</v>
      </c>
      <c r="C32" s="21" t="s">
        <v>86</v>
      </c>
      <c r="D32" s="302" t="s">
        <v>345</v>
      </c>
      <c r="E32" s="303"/>
      <c r="F32" s="303"/>
      <c r="G32" s="303"/>
      <c r="H32" s="303"/>
      <c r="I32" s="304"/>
      <c r="J32" s="22"/>
    </row>
    <row r="33" spans="2:15" s="23" customFormat="1" ht="47.45" customHeight="1">
      <c r="B33" s="324"/>
      <c r="C33" s="21" t="s">
        <v>87</v>
      </c>
      <c r="D33" s="302" t="s">
        <v>44</v>
      </c>
      <c r="E33" s="303"/>
      <c r="F33" s="303"/>
      <c r="G33" s="303"/>
      <c r="H33" s="303"/>
      <c r="I33" s="304"/>
      <c r="J33" s="22"/>
    </row>
    <row r="34" spans="2:15" s="23" customFormat="1" ht="40.35" customHeight="1">
      <c r="B34" s="325"/>
      <c r="C34" s="116" t="s">
        <v>170</v>
      </c>
      <c r="D34" s="302" t="s">
        <v>44</v>
      </c>
      <c r="E34" s="303"/>
      <c r="F34" s="303"/>
      <c r="G34" s="303"/>
      <c r="H34" s="303"/>
      <c r="I34" s="304"/>
      <c r="J34" s="22"/>
    </row>
    <row r="35" spans="2:15" ht="16.5" customHeight="1">
      <c r="B35" s="320" t="s">
        <v>301</v>
      </c>
      <c r="C35" s="321"/>
      <c r="D35" s="321"/>
      <c r="E35" s="321"/>
      <c r="F35" s="321"/>
      <c r="G35" s="321"/>
      <c r="H35" s="321"/>
      <c r="I35" s="322"/>
    </row>
    <row r="36" spans="2:15" s="23" customFormat="1" ht="20.100000000000001" customHeight="1">
      <c r="B36" s="24" t="s">
        <v>22</v>
      </c>
      <c r="C36" s="20"/>
      <c r="D36" s="24" t="s">
        <v>23</v>
      </c>
      <c r="E36" s="20"/>
      <c r="F36" s="24" t="s">
        <v>24</v>
      </c>
      <c r="G36" s="20"/>
      <c r="H36" s="273"/>
      <c r="I36" s="274"/>
      <c r="J36" s="22"/>
      <c r="O36" s="5"/>
    </row>
    <row r="37" spans="2:15" s="23" customFormat="1" ht="20.100000000000001" customHeight="1">
      <c r="B37" s="24" t="s">
        <v>25</v>
      </c>
      <c r="C37" s="20"/>
      <c r="D37" s="24" t="s">
        <v>306</v>
      </c>
      <c r="E37" s="20"/>
      <c r="F37" s="24" t="s">
        <v>54</v>
      </c>
      <c r="G37" s="20"/>
      <c r="H37" s="273"/>
      <c r="I37" s="274"/>
      <c r="J37" s="22"/>
    </row>
    <row r="38" spans="2:15" ht="18.95" customHeight="1">
      <c r="B38" s="224" t="s">
        <v>26</v>
      </c>
      <c r="C38" s="225"/>
      <c r="D38" s="225"/>
      <c r="E38" s="226"/>
      <c r="F38" s="25">
        <v>8.3000000000000007</v>
      </c>
      <c r="G38" s="20"/>
      <c r="H38" s="275"/>
      <c r="I38" s="274"/>
      <c r="O38" s="23"/>
    </row>
    <row r="39" spans="2:15" ht="33" customHeight="1">
      <c r="B39" s="224" t="s">
        <v>361</v>
      </c>
      <c r="C39" s="225"/>
      <c r="D39" s="225"/>
      <c r="E39" s="226"/>
      <c r="F39" s="270" t="s">
        <v>308</v>
      </c>
      <c r="G39" s="271"/>
      <c r="H39" s="271"/>
      <c r="I39" s="272"/>
    </row>
    <row r="40" spans="2:15" ht="18" customHeight="1">
      <c r="B40" s="224" t="s">
        <v>362</v>
      </c>
      <c r="C40" s="225"/>
      <c r="D40" s="225"/>
      <c r="E40" s="226"/>
      <c r="F40" s="267" t="s">
        <v>44</v>
      </c>
      <c r="G40" s="268"/>
      <c r="H40" s="268"/>
      <c r="I40" s="269"/>
    </row>
    <row r="41" spans="2:15" ht="18" customHeight="1">
      <c r="B41" s="224" t="s">
        <v>27</v>
      </c>
      <c r="C41" s="225"/>
      <c r="D41" s="225"/>
      <c r="E41" s="226"/>
      <c r="F41" s="267" t="s">
        <v>44</v>
      </c>
      <c r="G41" s="268"/>
      <c r="H41" s="268"/>
      <c r="I41" s="269"/>
    </row>
    <row r="42" spans="2:15" ht="35.450000000000003" customHeight="1">
      <c r="B42" s="224" t="s">
        <v>363</v>
      </c>
      <c r="C42" s="225"/>
      <c r="D42" s="225"/>
      <c r="E42" s="226"/>
      <c r="F42" s="267" t="s">
        <v>44</v>
      </c>
      <c r="G42" s="268"/>
      <c r="H42" s="268"/>
      <c r="I42" s="269"/>
    </row>
    <row r="43" spans="2:15" ht="19.5" customHeight="1">
      <c r="B43" s="224" t="s">
        <v>28</v>
      </c>
      <c r="C43" s="225"/>
      <c r="D43" s="225"/>
      <c r="E43" s="226"/>
      <c r="F43" s="267" t="s">
        <v>44</v>
      </c>
      <c r="G43" s="268"/>
      <c r="H43" s="268"/>
      <c r="I43" s="269"/>
    </row>
    <row r="44" spans="2:15" ht="19.5" customHeight="1">
      <c r="B44" s="224" t="s">
        <v>364</v>
      </c>
      <c r="C44" s="225"/>
      <c r="D44" s="225"/>
      <c r="E44" s="226"/>
      <c r="F44" s="267" t="s">
        <v>44</v>
      </c>
      <c r="G44" s="268"/>
      <c r="H44" s="268"/>
      <c r="I44" s="269"/>
    </row>
    <row r="45" spans="2:15" ht="19.5" customHeight="1">
      <c r="B45" s="224" t="s">
        <v>365</v>
      </c>
      <c r="C45" s="225"/>
      <c r="D45" s="225"/>
      <c r="E45" s="226"/>
      <c r="F45" s="124" t="s">
        <v>309</v>
      </c>
      <c r="G45" s="20"/>
      <c r="H45" s="124" t="s">
        <v>310</v>
      </c>
      <c r="I45" s="20"/>
    </row>
    <row r="46" spans="2:15" ht="14.25">
      <c r="B46" s="230" t="s">
        <v>29</v>
      </c>
      <c r="C46" s="231"/>
      <c r="D46" s="231"/>
      <c r="E46" s="231"/>
      <c r="F46" s="231"/>
      <c r="G46" s="231"/>
      <c r="H46" s="231"/>
      <c r="I46" s="232"/>
    </row>
    <row r="47" spans="2:15" ht="24" customHeight="1">
      <c r="B47" s="224" t="s">
        <v>366</v>
      </c>
      <c r="C47" s="225"/>
      <c r="D47" s="225"/>
      <c r="E47" s="226"/>
      <c r="F47" s="227" t="s">
        <v>44</v>
      </c>
      <c r="G47" s="228"/>
      <c r="H47" s="228"/>
      <c r="I47" s="229"/>
    </row>
    <row r="48" spans="2:15" ht="18.95" customHeight="1">
      <c r="B48" s="224" t="s">
        <v>30</v>
      </c>
      <c r="C48" s="225"/>
      <c r="D48" s="225"/>
      <c r="E48" s="226"/>
      <c r="F48" s="227" t="s">
        <v>44</v>
      </c>
      <c r="G48" s="228"/>
      <c r="H48" s="228"/>
      <c r="I48" s="229"/>
    </row>
    <row r="49" spans="2:9" ht="18.95" customHeight="1">
      <c r="B49" s="224" t="s">
        <v>367</v>
      </c>
      <c r="C49" s="225"/>
      <c r="D49" s="225"/>
      <c r="E49" s="226"/>
      <c r="F49" s="227" t="s">
        <v>44</v>
      </c>
      <c r="G49" s="228"/>
      <c r="H49" s="228"/>
      <c r="I49" s="229"/>
    </row>
    <row r="50" spans="2:9" ht="28.5" customHeight="1">
      <c r="B50" s="224" t="s">
        <v>368</v>
      </c>
      <c r="C50" s="225"/>
      <c r="D50" s="225"/>
      <c r="E50" s="226"/>
      <c r="F50" s="227" t="s">
        <v>44</v>
      </c>
      <c r="G50" s="228"/>
      <c r="H50" s="228"/>
      <c r="I50" s="229"/>
    </row>
    <row r="51" spans="2:9" ht="14.25">
      <c r="B51" s="230" t="s">
        <v>31</v>
      </c>
      <c r="C51" s="231"/>
      <c r="D51" s="231"/>
      <c r="E51" s="231"/>
      <c r="F51" s="231"/>
      <c r="G51" s="231"/>
      <c r="H51" s="231"/>
      <c r="I51" s="232"/>
    </row>
    <row r="52" spans="2:9" ht="31.5" customHeight="1">
      <c r="B52" s="224" t="s">
        <v>369</v>
      </c>
      <c r="C52" s="225"/>
      <c r="D52" s="225"/>
      <c r="E52" s="226"/>
      <c r="F52" s="227" t="s">
        <v>44</v>
      </c>
      <c r="G52" s="228"/>
      <c r="H52" s="228"/>
      <c r="I52" s="229"/>
    </row>
    <row r="53" spans="2:9" ht="21.95" customHeight="1">
      <c r="B53" s="224" t="s">
        <v>370</v>
      </c>
      <c r="C53" s="225"/>
      <c r="D53" s="225"/>
      <c r="E53" s="226"/>
      <c r="F53" s="227" t="s">
        <v>44</v>
      </c>
      <c r="G53" s="228"/>
      <c r="H53" s="228"/>
      <c r="I53" s="229"/>
    </row>
    <row r="54" spans="2:9" ht="19.5" customHeight="1">
      <c r="B54" s="224" t="s">
        <v>371</v>
      </c>
      <c r="C54" s="225"/>
      <c r="D54" s="225"/>
      <c r="E54" s="226"/>
      <c r="F54" s="227" t="s">
        <v>44</v>
      </c>
      <c r="G54" s="228"/>
      <c r="H54" s="228"/>
      <c r="I54" s="229"/>
    </row>
    <row r="55" spans="2:9" ht="31.5" customHeight="1">
      <c r="B55" s="224" t="s">
        <v>372</v>
      </c>
      <c r="C55" s="225"/>
      <c r="D55" s="225"/>
      <c r="E55" s="226"/>
      <c r="F55" s="227" t="s">
        <v>44</v>
      </c>
      <c r="G55" s="228"/>
      <c r="H55" s="228"/>
      <c r="I55" s="229"/>
    </row>
    <row r="56" spans="2:9" ht="14.25">
      <c r="B56" s="215" t="s">
        <v>32</v>
      </c>
      <c r="C56" s="216"/>
      <c r="D56" s="216"/>
      <c r="E56" s="216"/>
      <c r="F56" s="216"/>
      <c r="G56" s="216"/>
      <c r="H56" s="216"/>
      <c r="I56" s="217"/>
    </row>
    <row r="57" spans="2:9" ht="26.45" customHeight="1">
      <c r="B57" s="224" t="s">
        <v>373</v>
      </c>
      <c r="C57" s="225"/>
      <c r="D57" s="225"/>
      <c r="E57" s="226"/>
      <c r="F57" s="218"/>
      <c r="G57" s="219"/>
      <c r="H57" s="219"/>
      <c r="I57" s="220"/>
    </row>
    <row r="58" spans="2:9" ht="24.6" customHeight="1">
      <c r="B58" s="224" t="s">
        <v>374</v>
      </c>
      <c r="C58" s="225"/>
      <c r="D58" s="225"/>
      <c r="E58" s="226"/>
      <c r="F58" s="218"/>
      <c r="G58" s="219"/>
      <c r="H58" s="219"/>
      <c r="I58" s="220"/>
    </row>
    <row r="59" spans="2:9" ht="24.6" customHeight="1">
      <c r="B59" s="224" t="s">
        <v>375</v>
      </c>
      <c r="C59" s="225"/>
      <c r="D59" s="225"/>
      <c r="E59" s="226"/>
      <c r="F59" s="218"/>
      <c r="G59" s="219"/>
      <c r="H59" s="219"/>
      <c r="I59" s="220"/>
    </row>
    <row r="60" spans="2:9" ht="24.6" customHeight="1">
      <c r="B60" s="224" t="s">
        <v>376</v>
      </c>
      <c r="C60" s="225"/>
      <c r="D60" s="225"/>
      <c r="E60" s="226"/>
      <c r="F60" s="218"/>
      <c r="G60" s="219"/>
      <c r="H60" s="219"/>
      <c r="I60" s="220"/>
    </row>
    <row r="61" spans="2:9">
      <c r="B61" s="212"/>
      <c r="C61" s="213"/>
      <c r="D61" s="213"/>
      <c r="E61" s="213"/>
      <c r="F61" s="213"/>
      <c r="G61" s="213"/>
      <c r="H61" s="213"/>
      <c r="I61" s="214"/>
    </row>
    <row r="62" spans="2:9" ht="14.25">
      <c r="B62" s="26" t="s">
        <v>33</v>
      </c>
      <c r="C62" s="258">
        <v>45597</v>
      </c>
      <c r="D62" s="259"/>
      <c r="E62" s="259"/>
      <c r="F62" s="259"/>
      <c r="G62" s="259"/>
      <c r="H62" s="259"/>
      <c r="I62" s="260"/>
    </row>
    <row r="63" spans="2:9" ht="14.25">
      <c r="B63" s="26" t="s">
        <v>34</v>
      </c>
      <c r="C63" s="261">
        <v>45691</v>
      </c>
      <c r="D63" s="262"/>
      <c r="E63" s="262"/>
      <c r="F63" s="262"/>
      <c r="G63" s="262"/>
      <c r="H63" s="262"/>
      <c r="I63" s="263"/>
    </row>
    <row r="64" spans="2:9" ht="14.25">
      <c r="B64" s="26" t="s">
        <v>35</v>
      </c>
      <c r="C64" s="261">
        <v>45705</v>
      </c>
      <c r="D64" s="262"/>
      <c r="E64" s="262"/>
      <c r="F64" s="262"/>
      <c r="G64" s="262"/>
      <c r="H64" s="262"/>
      <c r="I64" s="263"/>
    </row>
    <row r="65" spans="2:9" ht="28.5">
      <c r="B65" s="26" t="s">
        <v>315</v>
      </c>
      <c r="C65" s="261"/>
      <c r="D65" s="262"/>
      <c r="E65" s="262"/>
      <c r="F65" s="262"/>
      <c r="G65" s="262"/>
      <c r="H65" s="262"/>
      <c r="I65" s="263"/>
    </row>
    <row r="66" spans="2:9" ht="14.25">
      <c r="B66" s="26" t="s">
        <v>36</v>
      </c>
      <c r="C66" s="264">
        <f>C11</f>
        <v>0</v>
      </c>
      <c r="D66" s="265"/>
      <c r="E66" s="265"/>
      <c r="F66" s="265"/>
      <c r="G66" s="265"/>
      <c r="H66" s="265"/>
      <c r="I66" s="266"/>
    </row>
    <row r="67" spans="2:9">
      <c r="B67" s="209"/>
      <c r="C67" s="210"/>
      <c r="D67" s="210"/>
      <c r="E67" s="210"/>
      <c r="F67" s="210"/>
      <c r="G67" s="210"/>
      <c r="H67" s="210"/>
      <c r="I67" s="211"/>
    </row>
    <row r="68" spans="2:9" ht="35.450000000000003" customHeight="1">
      <c r="B68" s="256" t="s">
        <v>45</v>
      </c>
      <c r="C68" s="242" t="s">
        <v>328</v>
      </c>
      <c r="D68" s="243"/>
      <c r="E68" s="243"/>
      <c r="F68" s="243"/>
      <c r="G68" s="243"/>
      <c r="H68" s="243"/>
      <c r="I68" s="244"/>
    </row>
    <row r="69" spans="2:9" ht="18.95" customHeight="1">
      <c r="B69" s="257"/>
      <c r="C69" s="245" t="s">
        <v>313</v>
      </c>
      <c r="D69" s="246"/>
      <c r="E69" s="246"/>
      <c r="F69" s="246"/>
      <c r="G69" s="246"/>
      <c r="H69" s="246"/>
      <c r="I69" s="247"/>
    </row>
    <row r="70" spans="2:9">
      <c r="B70" s="203"/>
      <c r="C70" s="204"/>
      <c r="D70" s="204"/>
      <c r="E70" s="204"/>
      <c r="F70" s="204"/>
      <c r="G70" s="204"/>
      <c r="H70" s="204"/>
      <c r="I70" s="205"/>
    </row>
    <row r="71" spans="2:9" ht="14.1" customHeight="1">
      <c r="B71" s="248" t="s">
        <v>60</v>
      </c>
      <c r="C71" s="27"/>
      <c r="D71" s="28"/>
      <c r="E71" s="29"/>
      <c r="F71" s="252" t="s">
        <v>37</v>
      </c>
      <c r="G71" s="30"/>
      <c r="H71" s="31"/>
      <c r="I71" s="32"/>
    </row>
    <row r="72" spans="2:9" ht="14.1" customHeight="1">
      <c r="B72" s="249"/>
      <c r="C72" s="33"/>
      <c r="D72" s="34"/>
      <c r="E72" s="35"/>
      <c r="F72" s="253"/>
      <c r="G72" s="36"/>
      <c r="H72" s="37"/>
      <c r="I72" s="38"/>
    </row>
    <row r="73" spans="2:9" ht="14.1" customHeight="1">
      <c r="B73" s="249"/>
      <c r="C73" s="33"/>
      <c r="D73" s="34"/>
      <c r="E73" s="35"/>
      <c r="F73" s="253"/>
      <c r="G73" s="36"/>
      <c r="H73" s="37"/>
      <c r="I73" s="38"/>
    </row>
    <row r="74" spans="2:9" ht="14.1" customHeight="1">
      <c r="B74" s="250"/>
      <c r="C74" s="33"/>
      <c r="D74" s="34"/>
      <c r="E74" s="35"/>
      <c r="F74" s="254"/>
      <c r="G74" s="36"/>
      <c r="H74" s="37"/>
      <c r="I74" s="38"/>
    </row>
    <row r="75" spans="2:9" ht="14.45" customHeight="1">
      <c r="B75" s="251"/>
      <c r="C75" s="39"/>
      <c r="D75" s="40">
        <f>C15</f>
        <v>0</v>
      </c>
      <c r="E75" s="41"/>
      <c r="F75" s="255"/>
      <c r="G75" s="42"/>
      <c r="H75" s="43">
        <f>C11</f>
        <v>0</v>
      </c>
      <c r="I75" s="44"/>
    </row>
    <row r="76" spans="2:9">
      <c r="B76" s="203"/>
      <c r="C76" s="204"/>
      <c r="D76" s="204"/>
      <c r="E76" s="204"/>
      <c r="F76" s="204"/>
      <c r="G76" s="204"/>
      <c r="H76" s="204"/>
      <c r="I76" s="205"/>
    </row>
    <row r="77" spans="2:9" ht="71.099999999999994" customHeight="1">
      <c r="B77" s="221" t="s">
        <v>404</v>
      </c>
      <c r="C77" s="222"/>
      <c r="D77" s="222"/>
      <c r="E77" s="222"/>
      <c r="F77" s="222"/>
      <c r="G77" s="222"/>
      <c r="H77" s="222"/>
      <c r="I77" s="223"/>
    </row>
    <row r="78" spans="2:9">
      <c r="B78" s="206"/>
      <c r="C78" s="207"/>
      <c r="D78" s="207"/>
      <c r="E78" s="207"/>
      <c r="F78" s="207"/>
      <c r="G78" s="207"/>
      <c r="H78" s="207"/>
      <c r="I78" s="208"/>
    </row>
    <row r="79" spans="2:9">
      <c r="B79" s="45"/>
      <c r="C79" s="45"/>
      <c r="D79" s="45"/>
      <c r="E79" s="45"/>
      <c r="F79" s="45"/>
      <c r="G79" s="45"/>
      <c r="H79" s="45"/>
      <c r="I79" s="45"/>
    </row>
    <row r="80" spans="2:9">
      <c r="B80" s="45"/>
      <c r="C80" s="45"/>
      <c r="D80" s="45"/>
      <c r="E80" s="45"/>
      <c r="F80" s="45"/>
      <c r="G80" s="45"/>
      <c r="H80" s="45"/>
      <c r="I80" s="45"/>
    </row>
    <row r="81" spans="2:9">
      <c r="B81" s="45"/>
      <c r="C81" s="45"/>
      <c r="D81" s="45"/>
      <c r="E81" s="45"/>
      <c r="F81" s="45"/>
      <c r="G81" s="45"/>
      <c r="H81" s="45"/>
      <c r="I81" s="45"/>
    </row>
  </sheetData>
  <mergeCells count="119">
    <mergeCell ref="C65:I65"/>
    <mergeCell ref="H12:I12"/>
    <mergeCell ref="H13:I13"/>
    <mergeCell ref="H14:I14"/>
    <mergeCell ref="H15:I15"/>
    <mergeCell ref="H16:I16"/>
    <mergeCell ref="H17:I17"/>
    <mergeCell ref="H18:I18"/>
    <mergeCell ref="C16:E16"/>
    <mergeCell ref="C17:E17"/>
    <mergeCell ref="C18:E18"/>
    <mergeCell ref="F15:G15"/>
    <mergeCell ref="F25:G25"/>
    <mergeCell ref="B31:H31"/>
    <mergeCell ref="B35:I35"/>
    <mergeCell ref="B32:B34"/>
    <mergeCell ref="H25:I25"/>
    <mergeCell ref="B24:E25"/>
    <mergeCell ref="F26:G26"/>
    <mergeCell ref="H27:I27"/>
    <mergeCell ref="B26:E27"/>
    <mergeCell ref="H26:I26"/>
    <mergeCell ref="F24:G24"/>
    <mergeCell ref="H24:I24"/>
    <mergeCell ref="D32:I32"/>
    <mergeCell ref="D33:I33"/>
    <mergeCell ref="D34:I34"/>
    <mergeCell ref="C21:E21"/>
    <mergeCell ref="C22:E22"/>
    <mergeCell ref="C23:E23"/>
    <mergeCell ref="F21:G21"/>
    <mergeCell ref="F22:G22"/>
    <mergeCell ref="F23:G23"/>
    <mergeCell ref="H21:I21"/>
    <mergeCell ref="H22:I22"/>
    <mergeCell ref="H23:I23"/>
    <mergeCell ref="H36:I36"/>
    <mergeCell ref="H37:I37"/>
    <mergeCell ref="H38:I38"/>
    <mergeCell ref="B38:E38"/>
    <mergeCell ref="C9:H9"/>
    <mergeCell ref="B28:I28"/>
    <mergeCell ref="B10:I10"/>
    <mergeCell ref="F18:G18"/>
    <mergeCell ref="H11:I11"/>
    <mergeCell ref="C20:E20"/>
    <mergeCell ref="F20:G20"/>
    <mergeCell ref="H20:I20"/>
    <mergeCell ref="F11:G11"/>
    <mergeCell ref="F12:G12"/>
    <mergeCell ref="C11:E11"/>
    <mergeCell ref="B19:I19"/>
    <mergeCell ref="F17:G17"/>
    <mergeCell ref="C14:E14"/>
    <mergeCell ref="F16:G16"/>
    <mergeCell ref="C15:E15"/>
    <mergeCell ref="C12:E12"/>
    <mergeCell ref="C13:E13"/>
    <mergeCell ref="F13:G13"/>
    <mergeCell ref="F14:G14"/>
    <mergeCell ref="F50:I50"/>
    <mergeCell ref="B43:E43"/>
    <mergeCell ref="B44:E44"/>
    <mergeCell ref="B46:I46"/>
    <mergeCell ref="B45:E45"/>
    <mergeCell ref="F39:I39"/>
    <mergeCell ref="F40:I40"/>
    <mergeCell ref="F41:I41"/>
    <mergeCell ref="B39:E39"/>
    <mergeCell ref="B40:E40"/>
    <mergeCell ref="B41:E41"/>
    <mergeCell ref="C1:E6"/>
    <mergeCell ref="B1:B6"/>
    <mergeCell ref="C68:I68"/>
    <mergeCell ref="C69:I69"/>
    <mergeCell ref="B71:B75"/>
    <mergeCell ref="F71:F75"/>
    <mergeCell ref="B68:B69"/>
    <mergeCell ref="B70:I70"/>
    <mergeCell ref="C62:I62"/>
    <mergeCell ref="C63:I63"/>
    <mergeCell ref="C64:I64"/>
    <mergeCell ref="C66:I66"/>
    <mergeCell ref="F54:I54"/>
    <mergeCell ref="F55:I55"/>
    <mergeCell ref="B54:E54"/>
    <mergeCell ref="B55:E55"/>
    <mergeCell ref="B47:E47"/>
    <mergeCell ref="B48:E48"/>
    <mergeCell ref="F53:I53"/>
    <mergeCell ref="F52:I52"/>
    <mergeCell ref="F48:I48"/>
    <mergeCell ref="F42:I42"/>
    <mergeCell ref="F43:I43"/>
    <mergeCell ref="F44:I44"/>
    <mergeCell ref="C7:Q7"/>
    <mergeCell ref="C8:Q8"/>
    <mergeCell ref="B76:I76"/>
    <mergeCell ref="B78:I78"/>
    <mergeCell ref="B67:I67"/>
    <mergeCell ref="B61:I61"/>
    <mergeCell ref="B56:I56"/>
    <mergeCell ref="F57:I57"/>
    <mergeCell ref="F58:I58"/>
    <mergeCell ref="F59:I59"/>
    <mergeCell ref="F60:I60"/>
    <mergeCell ref="B77:I77"/>
    <mergeCell ref="B60:E60"/>
    <mergeCell ref="B59:E59"/>
    <mergeCell ref="B58:E58"/>
    <mergeCell ref="B57:E57"/>
    <mergeCell ref="B42:E42"/>
    <mergeCell ref="F47:I47"/>
    <mergeCell ref="B49:E49"/>
    <mergeCell ref="B50:E50"/>
    <mergeCell ref="B52:E52"/>
    <mergeCell ref="B53:E53"/>
    <mergeCell ref="B51:I51"/>
    <mergeCell ref="F49:I49"/>
  </mergeCells>
  <pageMargins left="0.59055118110236227" right="0.27559055118110237" top="0.39370078740157483" bottom="0.23622047244094491" header="0.31496062992125984" footer="0.19685039370078741"/>
  <pageSetup paperSize="9" scale="67" orientation="portrait" r:id="rId1"/>
  <colBreaks count="1" manualBreakCount="1">
    <brk id="9"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85725</xdr:colOff>
                    <xdr:row>28</xdr:row>
                    <xdr:rowOff>0</xdr:rowOff>
                  </from>
                  <to>
                    <xdr:col>2</xdr:col>
                    <xdr:colOff>228600</xdr:colOff>
                    <xdr:row>29</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85725</xdr:colOff>
                    <xdr:row>29</xdr:row>
                    <xdr:rowOff>0</xdr:rowOff>
                  </from>
                  <to>
                    <xdr:col>2</xdr:col>
                    <xdr:colOff>228600</xdr:colOff>
                    <xdr:row>30</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85725</xdr:colOff>
                    <xdr:row>28</xdr:row>
                    <xdr:rowOff>0</xdr:rowOff>
                  </from>
                  <to>
                    <xdr:col>8</xdr:col>
                    <xdr:colOff>228600</xdr:colOff>
                    <xdr:row>29</xdr:row>
                    <xdr:rowOff>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8</xdr:col>
                    <xdr:colOff>85725</xdr:colOff>
                    <xdr:row>29</xdr:row>
                    <xdr:rowOff>0</xdr:rowOff>
                  </from>
                  <to>
                    <xdr:col>8</xdr:col>
                    <xdr:colOff>228600</xdr:colOff>
                    <xdr:row>30</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6</xdr:col>
                    <xdr:colOff>85725</xdr:colOff>
                    <xdr:row>28</xdr:row>
                    <xdr:rowOff>0</xdr:rowOff>
                  </from>
                  <to>
                    <xdr:col>6</xdr:col>
                    <xdr:colOff>228600</xdr:colOff>
                    <xdr:row>29</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6</xdr:col>
                    <xdr:colOff>85725</xdr:colOff>
                    <xdr:row>29</xdr:row>
                    <xdr:rowOff>0</xdr:rowOff>
                  </from>
                  <to>
                    <xdr:col>6</xdr:col>
                    <xdr:colOff>228600</xdr:colOff>
                    <xdr:row>30</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85725</xdr:colOff>
                    <xdr:row>28</xdr:row>
                    <xdr:rowOff>0</xdr:rowOff>
                  </from>
                  <to>
                    <xdr:col>4</xdr:col>
                    <xdr:colOff>228600</xdr:colOff>
                    <xdr:row>29</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85725</xdr:colOff>
                    <xdr:row>29</xdr:row>
                    <xdr:rowOff>0</xdr:rowOff>
                  </from>
                  <to>
                    <xdr:col>4</xdr:col>
                    <xdr:colOff>228600</xdr:colOff>
                    <xdr:row>30</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2</xdr:col>
                    <xdr:colOff>85725</xdr:colOff>
                    <xdr:row>34</xdr:row>
                    <xdr:rowOff>219075</xdr:rowOff>
                  </from>
                  <to>
                    <xdr:col>2</xdr:col>
                    <xdr:colOff>314325</xdr:colOff>
                    <xdr:row>35</xdr:row>
                    <xdr:rowOff>238125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2</xdr:col>
                    <xdr:colOff>85725</xdr:colOff>
                    <xdr:row>36</xdr:row>
                    <xdr:rowOff>9525</xdr:rowOff>
                  </from>
                  <to>
                    <xdr:col>2</xdr:col>
                    <xdr:colOff>314325</xdr:colOff>
                    <xdr:row>36</xdr:row>
                    <xdr:rowOff>219075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4</xdr:col>
                    <xdr:colOff>85725</xdr:colOff>
                    <xdr:row>34</xdr:row>
                    <xdr:rowOff>219075</xdr:rowOff>
                  </from>
                  <to>
                    <xdr:col>4</xdr:col>
                    <xdr:colOff>314325</xdr:colOff>
                    <xdr:row>35</xdr:row>
                    <xdr:rowOff>238125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4</xdr:col>
                    <xdr:colOff>85725</xdr:colOff>
                    <xdr:row>36</xdr:row>
                    <xdr:rowOff>9525</xdr:rowOff>
                  </from>
                  <to>
                    <xdr:col>4</xdr:col>
                    <xdr:colOff>314325</xdr:colOff>
                    <xdr:row>36</xdr:row>
                    <xdr:rowOff>219075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6</xdr:col>
                    <xdr:colOff>66675</xdr:colOff>
                    <xdr:row>34</xdr:row>
                    <xdr:rowOff>219075</xdr:rowOff>
                  </from>
                  <to>
                    <xdr:col>7</xdr:col>
                    <xdr:colOff>9525</xdr:colOff>
                    <xdr:row>35</xdr:row>
                    <xdr:rowOff>238125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6</xdr:col>
                    <xdr:colOff>66675</xdr:colOff>
                    <xdr:row>36</xdr:row>
                    <xdr:rowOff>9525</xdr:rowOff>
                  </from>
                  <to>
                    <xdr:col>7</xdr:col>
                    <xdr:colOff>9525</xdr:colOff>
                    <xdr:row>36</xdr:row>
                    <xdr:rowOff>219075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66675</xdr:colOff>
                    <xdr:row>37</xdr:row>
                    <xdr:rowOff>9525</xdr:rowOff>
                  </from>
                  <to>
                    <xdr:col>7</xdr:col>
                    <xdr:colOff>9525</xdr:colOff>
                    <xdr:row>37</xdr:row>
                    <xdr:rowOff>219075</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5</xdr:col>
                    <xdr:colOff>866775</xdr:colOff>
                    <xdr:row>26</xdr:row>
                    <xdr:rowOff>0</xdr:rowOff>
                  </from>
                  <to>
                    <xdr:col>5</xdr:col>
                    <xdr:colOff>1019175</xdr:colOff>
                    <xdr:row>27</xdr:row>
                    <xdr:rowOff>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7</xdr:col>
                    <xdr:colOff>866775</xdr:colOff>
                    <xdr:row>26</xdr:row>
                    <xdr:rowOff>0</xdr:rowOff>
                  </from>
                  <to>
                    <xdr:col>7</xdr:col>
                    <xdr:colOff>1019175</xdr:colOff>
                    <xdr:row>27</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57150</xdr:colOff>
                    <xdr:row>44</xdr:row>
                    <xdr:rowOff>9525</xdr:rowOff>
                  </from>
                  <to>
                    <xdr:col>7</xdr:col>
                    <xdr:colOff>9525</xdr:colOff>
                    <xdr:row>44</xdr:row>
                    <xdr:rowOff>219075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8</xdr:col>
                    <xdr:colOff>57150</xdr:colOff>
                    <xdr:row>44</xdr:row>
                    <xdr:rowOff>9525</xdr:rowOff>
                  </from>
                  <to>
                    <xdr:col>8</xdr:col>
                    <xdr:colOff>276225</xdr:colOff>
                    <xdr:row>44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5"/>
  <dimension ref="B1:Z83"/>
  <sheetViews>
    <sheetView view="pageBreakPreview" topLeftCell="A55" zoomScaleNormal="85" zoomScaleSheetLayoutView="100" workbookViewId="0">
      <selection activeCell="Z10" sqref="Z10"/>
    </sheetView>
  </sheetViews>
  <sheetFormatPr defaultColWidth="8.85546875" defaultRowHeight="12.75"/>
  <cols>
    <col min="1" max="1" width="7.140625" style="5" customWidth="1"/>
    <col min="2" max="11" width="6.5703125" style="5" customWidth="1"/>
    <col min="12" max="13" width="6.85546875" style="5" customWidth="1"/>
    <col min="14" max="15" width="6.5703125" style="5" customWidth="1"/>
    <col min="16" max="16" width="5.5703125" style="5" customWidth="1"/>
    <col min="17" max="20" width="6.5703125" style="5" customWidth="1"/>
    <col min="21" max="21" width="4.5703125" style="5" customWidth="1"/>
    <col min="22" max="22" width="2.140625" style="16" customWidth="1"/>
    <col min="23" max="25" width="2.85546875" style="5" customWidth="1"/>
    <col min="26" max="16384" width="8.85546875" style="5"/>
  </cols>
  <sheetData>
    <row r="1" spans="2:26" ht="14.45" customHeight="1">
      <c r="B1" s="421"/>
      <c r="C1" s="422"/>
      <c r="D1" s="422"/>
      <c r="E1" s="422"/>
      <c r="F1" s="423"/>
      <c r="G1" s="428" t="s">
        <v>106</v>
      </c>
      <c r="H1" s="429"/>
      <c r="I1" s="429"/>
      <c r="J1" s="429"/>
      <c r="K1" s="429"/>
      <c r="L1" s="434" t="s">
        <v>38</v>
      </c>
      <c r="M1" s="435"/>
      <c r="N1" s="435"/>
      <c r="O1" s="435"/>
      <c r="P1" s="58"/>
      <c r="Q1" s="436" t="s">
        <v>107</v>
      </c>
      <c r="R1" s="436"/>
      <c r="S1" s="436"/>
      <c r="T1" s="436"/>
      <c r="U1" s="59"/>
      <c r="V1" s="5"/>
    </row>
    <row r="2" spans="2:26" ht="14.45" customHeight="1">
      <c r="B2" s="424"/>
      <c r="C2" s="425"/>
      <c r="D2" s="425"/>
      <c r="E2" s="425"/>
      <c r="F2" s="426"/>
      <c r="G2" s="430"/>
      <c r="H2" s="431"/>
      <c r="I2" s="431"/>
      <c r="J2" s="431"/>
      <c r="K2" s="431"/>
      <c r="L2" s="434" t="s">
        <v>39</v>
      </c>
      <c r="M2" s="435"/>
      <c r="N2" s="435"/>
      <c r="O2" s="435"/>
      <c r="P2" s="60"/>
      <c r="Q2" s="437">
        <v>44566</v>
      </c>
      <c r="R2" s="437"/>
      <c r="S2" s="437"/>
      <c r="T2" s="437"/>
      <c r="U2" s="56"/>
      <c r="V2" s="5"/>
    </row>
    <row r="3" spans="2:26" ht="14.45" customHeight="1">
      <c r="B3" s="424"/>
      <c r="C3" s="425"/>
      <c r="D3" s="425"/>
      <c r="E3" s="425"/>
      <c r="F3" s="426"/>
      <c r="G3" s="430"/>
      <c r="H3" s="431"/>
      <c r="I3" s="431"/>
      <c r="J3" s="431"/>
      <c r="K3" s="431"/>
      <c r="L3" s="434" t="s">
        <v>40</v>
      </c>
      <c r="M3" s="435"/>
      <c r="N3" s="435"/>
      <c r="O3" s="435"/>
      <c r="P3" s="60"/>
      <c r="Q3" s="438">
        <v>45679</v>
      </c>
      <c r="R3" s="439"/>
      <c r="S3" s="439"/>
      <c r="T3" s="440"/>
      <c r="U3" s="56"/>
      <c r="V3" s="5"/>
    </row>
    <row r="4" spans="2:26" ht="14.45" customHeight="1">
      <c r="B4" s="424"/>
      <c r="C4" s="425"/>
      <c r="D4" s="425"/>
      <c r="E4" s="425"/>
      <c r="F4" s="426"/>
      <c r="G4" s="430"/>
      <c r="H4" s="431"/>
      <c r="I4" s="431"/>
      <c r="J4" s="431"/>
      <c r="K4" s="431"/>
      <c r="L4" s="434" t="s">
        <v>41</v>
      </c>
      <c r="M4" s="435"/>
      <c r="N4" s="435"/>
      <c r="O4" s="435"/>
      <c r="P4" s="60"/>
      <c r="Q4" s="441">
        <v>1</v>
      </c>
      <c r="R4" s="442"/>
      <c r="S4" s="442"/>
      <c r="T4" s="443"/>
      <c r="U4" s="56"/>
      <c r="V4" s="5"/>
    </row>
    <row r="5" spans="2:26" ht="14.45" customHeight="1">
      <c r="B5" s="424"/>
      <c r="C5" s="425"/>
      <c r="D5" s="425"/>
      <c r="E5" s="425"/>
      <c r="F5" s="426"/>
      <c r="G5" s="430"/>
      <c r="H5" s="431"/>
      <c r="I5" s="431"/>
      <c r="J5" s="431"/>
      <c r="K5" s="431"/>
      <c r="L5" s="413" t="s">
        <v>42</v>
      </c>
      <c r="M5" s="414"/>
      <c r="N5" s="414"/>
      <c r="O5" s="414"/>
      <c r="P5" s="60"/>
      <c r="Q5" s="415">
        <v>1</v>
      </c>
      <c r="R5" s="415"/>
      <c r="S5" s="415"/>
      <c r="T5" s="415"/>
      <c r="U5" s="56"/>
      <c r="V5" s="5"/>
    </row>
    <row r="6" spans="2:26" ht="18.600000000000001" customHeight="1">
      <c r="B6" s="427"/>
      <c r="C6" s="382"/>
      <c r="D6" s="382"/>
      <c r="E6" s="382"/>
      <c r="F6" s="399"/>
      <c r="G6" s="432"/>
      <c r="H6" s="433"/>
      <c r="I6" s="433"/>
      <c r="J6" s="433"/>
      <c r="K6" s="433"/>
      <c r="L6" s="416" t="s">
        <v>56</v>
      </c>
      <c r="M6" s="417"/>
      <c r="N6" s="417"/>
      <c r="O6" s="417"/>
      <c r="P6" s="61"/>
      <c r="Q6" s="418" t="str">
        <f>'F001'!H6</f>
        <v>MS.xxxx</v>
      </c>
      <c r="R6" s="418"/>
      <c r="S6" s="419"/>
      <c r="T6" s="419"/>
      <c r="U6" s="13"/>
      <c r="V6" s="5"/>
    </row>
    <row r="7" spans="2:26" ht="22.5" customHeight="1">
      <c r="B7" s="344" t="s">
        <v>0</v>
      </c>
      <c r="C7" s="345"/>
      <c r="D7" s="345"/>
      <c r="E7" s="345"/>
      <c r="F7" s="345"/>
      <c r="G7" s="420">
        <f>'F001'!C7</f>
        <v>0</v>
      </c>
      <c r="H7" s="198"/>
      <c r="I7" s="198"/>
      <c r="J7" s="198"/>
      <c r="K7" s="198"/>
      <c r="L7" s="198"/>
      <c r="M7" s="198"/>
      <c r="N7" s="198"/>
      <c r="O7" s="198"/>
      <c r="P7" s="198"/>
      <c r="Q7" s="198"/>
      <c r="R7" s="198"/>
      <c r="S7" s="198"/>
      <c r="T7" s="198"/>
      <c r="U7" s="199"/>
      <c r="V7" s="5"/>
    </row>
    <row r="8" spans="2:26" ht="22.5" customHeight="1">
      <c r="B8" s="344" t="s">
        <v>1</v>
      </c>
      <c r="C8" s="345"/>
      <c r="D8" s="345"/>
      <c r="E8" s="345"/>
      <c r="F8" s="345"/>
      <c r="G8" s="348">
        <f>'F001'!C8</f>
        <v>0</v>
      </c>
      <c r="H8" s="201"/>
      <c r="I8" s="201"/>
      <c r="J8" s="201"/>
      <c r="K8" s="201"/>
      <c r="L8" s="201"/>
      <c r="M8" s="201"/>
      <c r="N8" s="201"/>
      <c r="O8" s="201"/>
      <c r="P8" s="201"/>
      <c r="Q8" s="201"/>
      <c r="R8" s="201"/>
      <c r="S8" s="201"/>
      <c r="T8" s="201"/>
      <c r="U8" s="202"/>
      <c r="V8" s="5"/>
    </row>
    <row r="9" spans="2:26" ht="45.95" customHeight="1">
      <c r="B9" s="390" t="s">
        <v>2</v>
      </c>
      <c r="C9" s="391"/>
      <c r="D9" s="391"/>
      <c r="E9" s="391"/>
      <c r="F9" s="391"/>
      <c r="G9" s="348">
        <f>'F001'!C9</f>
        <v>0</v>
      </c>
      <c r="H9" s="201"/>
      <c r="I9" s="201"/>
      <c r="J9" s="201"/>
      <c r="K9" s="201"/>
      <c r="L9" s="201"/>
      <c r="M9" s="201"/>
      <c r="N9" s="201"/>
      <c r="O9" s="201"/>
      <c r="P9" s="201"/>
      <c r="Q9" s="201"/>
      <c r="R9" s="201"/>
      <c r="S9" s="201"/>
      <c r="T9" s="201"/>
      <c r="U9" s="202"/>
      <c r="V9" s="5"/>
    </row>
    <row r="10" spans="2:26" ht="39.6" customHeight="1">
      <c r="B10" s="344" t="s">
        <v>74</v>
      </c>
      <c r="C10" s="345"/>
      <c r="D10" s="345"/>
      <c r="E10" s="345"/>
      <c r="F10" s="345"/>
      <c r="G10" s="316" t="str">
        <f>'F001'!D32</f>
        <v>BÜYÜKBAŞ VE KÜÇÜKBAŞ HAYVAN KESİMİ</v>
      </c>
      <c r="H10" s="346"/>
      <c r="I10" s="346"/>
      <c r="J10" s="346"/>
      <c r="K10" s="346"/>
      <c r="L10" s="346"/>
      <c r="M10" s="346"/>
      <c r="N10" s="346"/>
      <c r="O10" s="346"/>
      <c r="P10" s="346"/>
      <c r="Q10" s="346"/>
      <c r="R10" s="346"/>
      <c r="S10" s="346"/>
      <c r="T10" s="346"/>
      <c r="U10" s="317"/>
      <c r="V10" s="5"/>
      <c r="Z10"/>
    </row>
    <row r="11" spans="2:26" ht="44.1" customHeight="1">
      <c r="B11" s="344" t="s">
        <v>75</v>
      </c>
      <c r="C11" s="345"/>
      <c r="D11" s="345"/>
      <c r="E11" s="345"/>
      <c r="F11" s="345"/>
      <c r="G11" s="316" t="str">
        <f>'F001'!D33</f>
        <v>--</v>
      </c>
      <c r="H11" s="346"/>
      <c r="I11" s="346"/>
      <c r="J11" s="346"/>
      <c r="K11" s="346"/>
      <c r="L11" s="346"/>
      <c r="M11" s="346"/>
      <c r="N11" s="346"/>
      <c r="O11" s="346"/>
      <c r="P11" s="346"/>
      <c r="Q11" s="346"/>
      <c r="R11" s="346"/>
      <c r="S11" s="346"/>
      <c r="T11" s="346"/>
      <c r="U11" s="317"/>
      <c r="V11" s="5"/>
    </row>
    <row r="12" spans="2:26" ht="66" customHeight="1">
      <c r="B12" s="344" t="s">
        <v>121</v>
      </c>
      <c r="C12" s="345"/>
      <c r="D12" s="345"/>
      <c r="E12" s="345"/>
      <c r="F12" s="345"/>
      <c r="G12" s="316" t="s">
        <v>314</v>
      </c>
      <c r="H12" s="346"/>
      <c r="I12" s="346"/>
      <c r="J12" s="346"/>
      <c r="K12" s="346"/>
      <c r="L12" s="346"/>
      <c r="M12" s="346"/>
      <c r="N12" s="346"/>
      <c r="O12" s="346"/>
      <c r="P12" s="346"/>
      <c r="Q12" s="346"/>
      <c r="R12" s="346"/>
      <c r="S12" s="346"/>
      <c r="T12" s="346"/>
      <c r="U12" s="317"/>
      <c r="V12" s="5"/>
    </row>
    <row r="13" spans="2:26" ht="9.9499999999999993" customHeight="1">
      <c r="B13" s="347"/>
      <c r="C13" s="347"/>
      <c r="D13" s="347"/>
      <c r="E13" s="347"/>
      <c r="F13" s="347"/>
      <c r="G13" s="347"/>
      <c r="H13" s="347"/>
      <c r="I13" s="347"/>
      <c r="J13" s="347"/>
      <c r="K13" s="347"/>
      <c r="L13" s="347"/>
      <c r="M13" s="347"/>
      <c r="N13" s="347"/>
      <c r="O13" s="347"/>
      <c r="P13" s="347"/>
      <c r="Q13" s="347"/>
      <c r="R13" s="347"/>
      <c r="S13" s="347"/>
      <c r="T13" s="347"/>
      <c r="U13" s="347"/>
      <c r="V13" s="5"/>
    </row>
    <row r="14" spans="2:26" ht="20.100000000000001" customHeight="1">
      <c r="B14" s="344" t="s">
        <v>78</v>
      </c>
      <c r="C14" s="345"/>
      <c r="D14" s="345"/>
      <c r="E14" s="345"/>
      <c r="F14" s="345"/>
      <c r="G14" s="444" t="s">
        <v>327</v>
      </c>
      <c r="H14" s="444"/>
      <c r="I14" s="444"/>
      <c r="J14" s="445" t="s">
        <v>47</v>
      </c>
      <c r="K14" s="446"/>
      <c r="L14" s="446"/>
      <c r="M14" s="446"/>
      <c r="N14" s="444">
        <f>'F001'!H14</f>
        <v>0</v>
      </c>
      <c r="O14" s="444"/>
      <c r="P14" s="445" t="s">
        <v>65</v>
      </c>
      <c r="Q14" s="446"/>
      <c r="R14" s="446"/>
      <c r="S14" s="446"/>
      <c r="T14" s="444">
        <f>'F001'!H15</f>
        <v>0</v>
      </c>
      <c r="U14" s="444"/>
      <c r="V14" s="5"/>
    </row>
    <row r="15" spans="2:26" ht="9.9499999999999993" customHeight="1">
      <c r="B15" s="347"/>
      <c r="C15" s="347"/>
      <c r="D15" s="347"/>
      <c r="E15" s="347"/>
      <c r="F15" s="347"/>
      <c r="G15" s="347"/>
      <c r="H15" s="347"/>
      <c r="I15" s="347"/>
      <c r="J15" s="347"/>
      <c r="K15" s="347"/>
      <c r="L15" s="347"/>
      <c r="M15" s="347"/>
      <c r="N15" s="347"/>
      <c r="O15" s="347"/>
      <c r="P15" s="347"/>
      <c r="Q15" s="347"/>
      <c r="R15" s="347"/>
      <c r="S15" s="347"/>
      <c r="T15" s="347"/>
      <c r="U15" s="347"/>
      <c r="V15" s="5"/>
    </row>
    <row r="16" spans="2:26" ht="16.5" customHeight="1">
      <c r="B16" s="363" t="s">
        <v>109</v>
      </c>
      <c r="C16" s="364"/>
      <c r="D16" s="364"/>
      <c r="E16" s="364"/>
      <c r="F16" s="364"/>
      <c r="G16" s="364"/>
      <c r="H16" s="364"/>
      <c r="I16" s="364"/>
      <c r="J16" s="364"/>
      <c r="K16" s="364"/>
      <c r="L16" s="364"/>
      <c r="M16" s="364"/>
      <c r="N16" s="364"/>
      <c r="O16" s="364"/>
      <c r="P16" s="364"/>
      <c r="Q16" s="364"/>
      <c r="R16" s="364"/>
      <c r="S16" s="364"/>
      <c r="T16" s="364"/>
      <c r="U16" s="365"/>
      <c r="V16" s="5"/>
    </row>
    <row r="17" spans="2:21" s="5" customFormat="1" ht="18.600000000000001" customHeight="1">
      <c r="B17" s="386" t="s">
        <v>112</v>
      </c>
      <c r="C17" s="386"/>
      <c r="D17" s="357">
        <v>50000</v>
      </c>
      <c r="E17" s="358"/>
      <c r="F17" s="359"/>
      <c r="G17" s="115" t="s">
        <v>119</v>
      </c>
      <c r="H17" s="357">
        <f>D17</f>
        <v>50000</v>
      </c>
      <c r="I17" s="358"/>
      <c r="J17" s="359"/>
      <c r="K17" s="115" t="s">
        <v>119</v>
      </c>
      <c r="L17" s="397" t="s">
        <v>111</v>
      </c>
      <c r="M17" s="398"/>
      <c r="N17" s="357">
        <v>50000</v>
      </c>
      <c r="O17" s="358"/>
      <c r="P17" s="359"/>
      <c r="Q17" s="114" t="s">
        <v>120</v>
      </c>
      <c r="R17" s="357">
        <f>N17*10.64</f>
        <v>532000</v>
      </c>
      <c r="S17" s="358"/>
      <c r="T17" s="359"/>
      <c r="U17" s="53" t="s">
        <v>119</v>
      </c>
    </row>
    <row r="18" spans="2:21" s="5" customFormat="1" ht="18.600000000000001" customHeight="1">
      <c r="B18" s="386" t="s">
        <v>113</v>
      </c>
      <c r="C18" s="386"/>
      <c r="D18" s="357">
        <v>50000</v>
      </c>
      <c r="E18" s="358"/>
      <c r="F18" s="359"/>
      <c r="G18" s="115" t="s">
        <v>114</v>
      </c>
      <c r="H18" s="357">
        <f>D18*0.012115</f>
        <v>605.75</v>
      </c>
      <c r="I18" s="358"/>
      <c r="J18" s="359"/>
      <c r="K18" s="115" t="s">
        <v>119</v>
      </c>
      <c r="L18" s="397" t="s">
        <v>115</v>
      </c>
      <c r="M18" s="398"/>
      <c r="N18" s="357">
        <v>50000</v>
      </c>
      <c r="O18" s="358"/>
      <c r="P18" s="359"/>
      <c r="Q18" s="114" t="s">
        <v>114</v>
      </c>
      <c r="R18" s="357">
        <f>N18*0.012</f>
        <v>600</v>
      </c>
      <c r="S18" s="358"/>
      <c r="T18" s="359"/>
      <c r="U18" s="53" t="s">
        <v>119</v>
      </c>
    </row>
    <row r="19" spans="2:21" s="5" customFormat="1" ht="18.600000000000001" customHeight="1">
      <c r="B19" s="386" t="s">
        <v>117</v>
      </c>
      <c r="C19" s="386"/>
      <c r="D19" s="357">
        <v>50000</v>
      </c>
      <c r="E19" s="358"/>
      <c r="F19" s="359"/>
      <c r="G19" s="115" t="s">
        <v>114</v>
      </c>
      <c r="H19" s="357">
        <f>D19*0.0114</f>
        <v>570</v>
      </c>
      <c r="I19" s="358"/>
      <c r="J19" s="359"/>
      <c r="K19" s="115" t="s">
        <v>119</v>
      </c>
      <c r="L19" s="397" t="s">
        <v>116</v>
      </c>
      <c r="M19" s="398"/>
      <c r="N19" s="357">
        <v>50000</v>
      </c>
      <c r="O19" s="358"/>
      <c r="P19" s="359"/>
      <c r="Q19" s="115" t="s">
        <v>377</v>
      </c>
      <c r="R19" s="357">
        <f>N19*0.008</f>
        <v>400</v>
      </c>
      <c r="S19" s="358"/>
      <c r="T19" s="359"/>
      <c r="U19" s="53" t="s">
        <v>119</v>
      </c>
    </row>
    <row r="20" spans="2:21" s="5" customFormat="1" ht="18.600000000000001" customHeight="1">
      <c r="B20" s="386" t="s">
        <v>118</v>
      </c>
      <c r="C20" s="386"/>
      <c r="D20" s="357">
        <v>50000</v>
      </c>
      <c r="E20" s="358"/>
      <c r="F20" s="359"/>
      <c r="G20" s="115" t="s">
        <v>377</v>
      </c>
      <c r="H20" s="357">
        <f>D20*0.007</f>
        <v>350</v>
      </c>
      <c r="I20" s="358"/>
      <c r="J20" s="359"/>
      <c r="K20" s="115" t="s">
        <v>119</v>
      </c>
      <c r="L20" s="397" t="s">
        <v>51</v>
      </c>
      <c r="M20" s="398"/>
      <c r="N20" s="357">
        <v>0</v>
      </c>
      <c r="O20" s="358"/>
      <c r="P20" s="359"/>
      <c r="Q20" s="114" t="s">
        <v>114</v>
      </c>
      <c r="R20" s="357">
        <f>N20*5</f>
        <v>0</v>
      </c>
      <c r="S20" s="358"/>
      <c r="T20" s="359"/>
      <c r="U20" s="53" t="s">
        <v>119</v>
      </c>
    </row>
    <row r="21" spans="2:21" s="5" customFormat="1" ht="5.45" customHeight="1">
      <c r="B21" s="347"/>
      <c r="C21" s="347"/>
      <c r="D21" s="347"/>
      <c r="E21" s="347"/>
      <c r="F21" s="347"/>
      <c r="G21" s="347"/>
      <c r="H21" s="347"/>
      <c r="I21" s="347"/>
      <c r="J21" s="347"/>
      <c r="K21" s="347"/>
      <c r="L21" s="347"/>
      <c r="M21" s="347"/>
      <c r="N21" s="347"/>
      <c r="O21" s="347"/>
      <c r="P21" s="347"/>
      <c r="Q21" s="347"/>
      <c r="R21" s="347"/>
      <c r="S21" s="347"/>
      <c r="T21" s="347"/>
      <c r="U21" s="347"/>
    </row>
    <row r="22" spans="2:21" s="5" customFormat="1" ht="20.100000000000001" customHeight="1">
      <c r="B22" s="390" t="s">
        <v>108</v>
      </c>
      <c r="C22" s="391"/>
      <c r="D22" s="391"/>
      <c r="E22" s="391"/>
      <c r="F22" s="391"/>
      <c r="G22" s="392">
        <f>SUM(H17:J20,R17:T20)</f>
        <v>584525.75</v>
      </c>
      <c r="H22" s="392"/>
      <c r="I22" s="392"/>
      <c r="J22" s="392"/>
      <c r="K22" s="392"/>
      <c r="L22" s="348" t="s">
        <v>110</v>
      </c>
      <c r="M22" s="201"/>
      <c r="N22" s="201"/>
      <c r="O22" s="201"/>
      <c r="P22" s="202"/>
      <c r="Q22" s="387">
        <f>G22*0.0000036</f>
        <v>2.1042926999999998</v>
      </c>
      <c r="R22" s="388"/>
      <c r="S22" s="389"/>
      <c r="T22" s="393" t="s">
        <v>138</v>
      </c>
      <c r="U22" s="393"/>
    </row>
    <row r="23" spans="2:21" s="5" customFormat="1" ht="20.100000000000001" customHeight="1">
      <c r="B23" s="390" t="s">
        <v>122</v>
      </c>
      <c r="C23" s="391"/>
      <c r="D23" s="391"/>
      <c r="E23" s="391"/>
      <c r="F23" s="391"/>
      <c r="G23" s="394">
        <v>3</v>
      </c>
      <c r="H23" s="395"/>
      <c r="I23" s="395"/>
      <c r="J23" s="395"/>
      <c r="K23" s="396"/>
      <c r="L23" s="363" t="s">
        <v>123</v>
      </c>
      <c r="M23" s="364"/>
      <c r="N23" s="364"/>
      <c r="O23" s="364"/>
      <c r="P23" s="364"/>
      <c r="Q23" s="394">
        <v>4</v>
      </c>
      <c r="R23" s="395"/>
      <c r="S23" s="395"/>
      <c r="T23" s="395"/>
      <c r="U23" s="396"/>
    </row>
    <row r="24" spans="2:21" s="5" customFormat="1" ht="6.6" customHeight="1">
      <c r="B24" s="347"/>
      <c r="C24" s="347"/>
      <c r="D24" s="347"/>
      <c r="E24" s="347"/>
      <c r="F24" s="347"/>
      <c r="G24" s="347"/>
      <c r="H24" s="347"/>
      <c r="I24" s="347"/>
      <c r="J24" s="347"/>
      <c r="K24" s="347"/>
      <c r="L24" s="347"/>
      <c r="M24" s="347"/>
      <c r="N24" s="347"/>
      <c r="O24" s="347"/>
      <c r="P24" s="347"/>
      <c r="Q24" s="347"/>
      <c r="R24" s="347"/>
      <c r="S24" s="347"/>
      <c r="T24" s="347"/>
      <c r="U24" s="347"/>
    </row>
    <row r="25" spans="2:21" s="5" customFormat="1" ht="16.5" customHeight="1">
      <c r="B25" s="363" t="s">
        <v>124</v>
      </c>
      <c r="C25" s="364"/>
      <c r="D25" s="364"/>
      <c r="E25" s="364"/>
      <c r="F25" s="364"/>
      <c r="G25" s="364"/>
      <c r="H25" s="364"/>
      <c r="I25" s="364"/>
      <c r="J25" s="364"/>
      <c r="K25" s="364"/>
      <c r="L25" s="364"/>
      <c r="M25" s="364"/>
      <c r="N25" s="364"/>
      <c r="O25" s="364"/>
      <c r="P25" s="364"/>
      <c r="Q25" s="364"/>
      <c r="R25" s="364"/>
      <c r="S25" s="364"/>
      <c r="T25" s="364"/>
      <c r="U25" s="365"/>
    </row>
    <row r="26" spans="2:21" s="5" customFormat="1" ht="16.5" customHeight="1">
      <c r="B26" s="78">
        <v>1</v>
      </c>
      <c r="C26" s="355" t="s">
        <v>79</v>
      </c>
      <c r="D26" s="356"/>
      <c r="E26" s="356"/>
      <c r="F26" s="356"/>
      <c r="G26" s="356"/>
      <c r="H26" s="356"/>
      <c r="I26" s="356"/>
      <c r="J26" s="356"/>
      <c r="K26" s="356"/>
      <c r="L26" s="78">
        <v>6</v>
      </c>
      <c r="M26" s="360"/>
      <c r="N26" s="361"/>
      <c r="O26" s="361"/>
      <c r="P26" s="361"/>
      <c r="Q26" s="361"/>
      <c r="R26" s="361"/>
      <c r="S26" s="361"/>
      <c r="T26" s="361"/>
      <c r="U26" s="362"/>
    </row>
    <row r="27" spans="2:21" s="5" customFormat="1" ht="16.5" customHeight="1">
      <c r="B27" s="78">
        <v>2</v>
      </c>
      <c r="C27" s="355" t="s">
        <v>80</v>
      </c>
      <c r="D27" s="356"/>
      <c r="E27" s="356"/>
      <c r="F27" s="356"/>
      <c r="G27" s="356"/>
      <c r="H27" s="356"/>
      <c r="I27" s="356"/>
      <c r="J27" s="356"/>
      <c r="K27" s="356"/>
      <c r="L27" s="78">
        <v>7</v>
      </c>
      <c r="M27" s="360"/>
      <c r="N27" s="361"/>
      <c r="O27" s="361"/>
      <c r="P27" s="361"/>
      <c r="Q27" s="361"/>
      <c r="R27" s="361"/>
      <c r="S27" s="361"/>
      <c r="T27" s="361"/>
      <c r="U27" s="362"/>
    </row>
    <row r="28" spans="2:21" s="5" customFormat="1" ht="16.5" customHeight="1">
      <c r="B28" s="78">
        <v>3</v>
      </c>
      <c r="C28" s="355" t="s">
        <v>85</v>
      </c>
      <c r="D28" s="356"/>
      <c r="E28" s="356"/>
      <c r="F28" s="356"/>
      <c r="G28" s="356"/>
      <c r="H28" s="356"/>
      <c r="I28" s="356"/>
      <c r="J28" s="356"/>
      <c r="K28" s="356"/>
      <c r="L28" s="78">
        <v>8</v>
      </c>
      <c r="M28" s="360"/>
      <c r="N28" s="361"/>
      <c r="O28" s="361"/>
      <c r="P28" s="361"/>
      <c r="Q28" s="361"/>
      <c r="R28" s="361"/>
      <c r="S28" s="361"/>
      <c r="T28" s="361"/>
      <c r="U28" s="362"/>
    </row>
    <row r="29" spans="2:21" s="5" customFormat="1" ht="16.5" customHeight="1">
      <c r="B29" s="78">
        <v>4</v>
      </c>
      <c r="C29" s="355" t="s">
        <v>77</v>
      </c>
      <c r="D29" s="356"/>
      <c r="E29" s="356"/>
      <c r="F29" s="356"/>
      <c r="G29" s="356"/>
      <c r="H29" s="356"/>
      <c r="I29" s="356"/>
      <c r="J29" s="356"/>
      <c r="K29" s="356"/>
      <c r="L29" s="78">
        <v>9</v>
      </c>
      <c r="M29" s="360"/>
      <c r="N29" s="361"/>
      <c r="O29" s="361"/>
      <c r="P29" s="361"/>
      <c r="Q29" s="361"/>
      <c r="R29" s="361"/>
      <c r="S29" s="361"/>
      <c r="T29" s="361"/>
      <c r="U29" s="362"/>
    </row>
    <row r="30" spans="2:21" s="5" customFormat="1" ht="16.5" customHeight="1">
      <c r="B30" s="78">
        <v>5</v>
      </c>
      <c r="C30" s="355" t="s">
        <v>81</v>
      </c>
      <c r="D30" s="356"/>
      <c r="E30" s="356"/>
      <c r="F30" s="356"/>
      <c r="G30" s="356"/>
      <c r="H30" s="356"/>
      <c r="I30" s="356"/>
      <c r="J30" s="356"/>
      <c r="K30" s="356"/>
      <c r="L30" s="78">
        <v>10</v>
      </c>
      <c r="M30" s="360"/>
      <c r="N30" s="361"/>
      <c r="O30" s="361"/>
      <c r="P30" s="361"/>
      <c r="Q30" s="361"/>
      <c r="R30" s="361"/>
      <c r="S30" s="361"/>
      <c r="T30" s="361"/>
      <c r="U30" s="362"/>
    </row>
    <row r="31" spans="2:21" s="5" customFormat="1" ht="6" customHeight="1">
      <c r="B31" s="347"/>
      <c r="C31" s="347"/>
      <c r="D31" s="347"/>
      <c r="E31" s="347"/>
      <c r="F31" s="347"/>
      <c r="G31" s="347"/>
      <c r="H31" s="347"/>
      <c r="I31" s="347"/>
      <c r="J31" s="347"/>
      <c r="K31" s="347"/>
      <c r="L31" s="347"/>
      <c r="M31" s="347"/>
      <c r="N31" s="347"/>
      <c r="O31" s="347"/>
      <c r="P31" s="347"/>
      <c r="Q31" s="347"/>
      <c r="R31" s="347"/>
      <c r="S31" s="347"/>
      <c r="T31" s="347"/>
      <c r="U31" s="347"/>
    </row>
    <row r="32" spans="2:21" s="5" customFormat="1" ht="16.5" customHeight="1">
      <c r="B32" s="363" t="s">
        <v>126</v>
      </c>
      <c r="C32" s="364"/>
      <c r="D32" s="364"/>
      <c r="E32" s="364"/>
      <c r="F32" s="364"/>
      <c r="G32" s="364"/>
      <c r="H32" s="364"/>
      <c r="I32" s="364"/>
      <c r="J32" s="364"/>
      <c r="K32" s="364"/>
      <c r="L32" s="364"/>
      <c r="M32" s="364"/>
      <c r="N32" s="364"/>
      <c r="O32" s="364"/>
      <c r="P32" s="364"/>
      <c r="Q32" s="364"/>
      <c r="R32" s="364"/>
      <c r="S32" s="364"/>
      <c r="T32" s="364"/>
      <c r="U32" s="365"/>
    </row>
    <row r="33" spans="2:21" s="5" customFormat="1" ht="27" customHeight="1">
      <c r="B33" s="368" t="s">
        <v>125</v>
      </c>
      <c r="C33" s="369"/>
      <c r="D33" s="369"/>
      <c r="E33" s="369"/>
      <c r="F33" s="369"/>
      <c r="G33" s="349" t="s">
        <v>129</v>
      </c>
      <c r="H33" s="350"/>
      <c r="I33" s="350"/>
      <c r="J33" s="350"/>
      <c r="K33" s="350"/>
      <c r="L33" s="351"/>
      <c r="M33" s="349" t="s">
        <v>127</v>
      </c>
      <c r="N33" s="350"/>
      <c r="O33" s="351"/>
      <c r="P33" s="349" t="s">
        <v>128</v>
      </c>
      <c r="Q33" s="350"/>
      <c r="R33" s="350"/>
      <c r="S33" s="350"/>
      <c r="T33" s="350"/>
      <c r="U33" s="351"/>
    </row>
    <row r="34" spans="2:21" s="5" customFormat="1" ht="18" customHeight="1">
      <c r="B34" s="366"/>
      <c r="C34" s="367"/>
      <c r="D34" s="367"/>
      <c r="E34" s="367"/>
      <c r="F34" s="367"/>
      <c r="G34" s="348" t="s">
        <v>130</v>
      </c>
      <c r="H34" s="201"/>
      <c r="I34" s="201"/>
      <c r="J34" s="201"/>
      <c r="K34" s="201"/>
      <c r="L34" s="201"/>
      <c r="M34" s="349">
        <v>1</v>
      </c>
      <c r="N34" s="350"/>
      <c r="O34" s="351"/>
      <c r="P34" s="352"/>
      <c r="Q34" s="353"/>
      <c r="R34" s="353"/>
      <c r="S34" s="353"/>
      <c r="T34" s="353"/>
      <c r="U34" s="354"/>
    </row>
    <row r="35" spans="2:21" s="5" customFormat="1" ht="18" customHeight="1">
      <c r="B35" s="366"/>
      <c r="C35" s="367"/>
      <c r="D35" s="367"/>
      <c r="E35" s="367"/>
      <c r="F35" s="367"/>
      <c r="G35" s="348" t="s">
        <v>131</v>
      </c>
      <c r="H35" s="201"/>
      <c r="I35" s="201"/>
      <c r="J35" s="201"/>
      <c r="K35" s="201"/>
      <c r="L35" s="201"/>
      <c r="M35" s="349">
        <v>1</v>
      </c>
      <c r="N35" s="350"/>
      <c r="O35" s="351"/>
      <c r="P35" s="352"/>
      <c r="Q35" s="353"/>
      <c r="R35" s="353"/>
      <c r="S35" s="353"/>
      <c r="T35" s="353"/>
      <c r="U35" s="354"/>
    </row>
    <row r="36" spans="2:21" s="5" customFormat="1" ht="18" customHeight="1">
      <c r="B36" s="366"/>
      <c r="C36" s="367"/>
      <c r="D36" s="367"/>
      <c r="E36" s="367"/>
      <c r="F36" s="367"/>
      <c r="G36" s="348" t="s">
        <v>132</v>
      </c>
      <c r="H36" s="201"/>
      <c r="I36" s="201"/>
      <c r="J36" s="201"/>
      <c r="K36" s="201"/>
      <c r="L36" s="201"/>
      <c r="M36" s="349">
        <v>1</v>
      </c>
      <c r="N36" s="350"/>
      <c r="O36" s="351"/>
      <c r="P36" s="352"/>
      <c r="Q36" s="353"/>
      <c r="R36" s="353"/>
      <c r="S36" s="353"/>
      <c r="T36" s="353"/>
      <c r="U36" s="354"/>
    </row>
    <row r="37" spans="2:21" s="5" customFormat="1" ht="18" customHeight="1">
      <c r="B37" s="366"/>
      <c r="C37" s="367"/>
      <c r="D37" s="367"/>
      <c r="E37" s="367"/>
      <c r="F37" s="367"/>
      <c r="G37" s="348" t="s">
        <v>133</v>
      </c>
      <c r="H37" s="201"/>
      <c r="I37" s="201"/>
      <c r="J37" s="201"/>
      <c r="K37" s="201"/>
      <c r="L37" s="201"/>
      <c r="M37" s="349">
        <v>1</v>
      </c>
      <c r="N37" s="350"/>
      <c r="O37" s="351"/>
      <c r="P37" s="352"/>
      <c r="Q37" s="353"/>
      <c r="R37" s="353"/>
      <c r="S37" s="353"/>
      <c r="T37" s="353"/>
      <c r="U37" s="354"/>
    </row>
    <row r="38" spans="2:21" s="5" customFormat="1" ht="18" customHeight="1">
      <c r="B38" s="366"/>
      <c r="C38" s="367"/>
      <c r="D38" s="367"/>
      <c r="E38" s="367"/>
      <c r="F38" s="367"/>
      <c r="G38" s="348" t="s">
        <v>134</v>
      </c>
      <c r="H38" s="201"/>
      <c r="I38" s="201"/>
      <c r="J38" s="201"/>
      <c r="K38" s="201"/>
      <c r="L38" s="201"/>
      <c r="M38" s="349">
        <v>1</v>
      </c>
      <c r="N38" s="350"/>
      <c r="O38" s="351"/>
      <c r="P38" s="352"/>
      <c r="Q38" s="353"/>
      <c r="R38" s="353"/>
      <c r="S38" s="353"/>
      <c r="T38" s="353"/>
      <c r="U38" s="354"/>
    </row>
    <row r="39" spans="2:21" s="5" customFormat="1" ht="18" customHeight="1">
      <c r="B39" s="366"/>
      <c r="C39" s="367"/>
      <c r="D39" s="367"/>
      <c r="E39" s="367"/>
      <c r="F39" s="367"/>
      <c r="G39" s="348" t="s">
        <v>51</v>
      </c>
      <c r="H39" s="201"/>
      <c r="I39" s="201"/>
      <c r="J39" s="201"/>
      <c r="K39" s="201"/>
      <c r="L39" s="201"/>
      <c r="M39" s="349"/>
      <c r="N39" s="350"/>
      <c r="O39" s="351"/>
      <c r="P39" s="352"/>
      <c r="Q39" s="353"/>
      <c r="R39" s="353"/>
      <c r="S39" s="353"/>
      <c r="T39" s="353"/>
      <c r="U39" s="354"/>
    </row>
    <row r="40" spans="2:21" s="5" customFormat="1" ht="18" customHeight="1">
      <c r="B40" s="384"/>
      <c r="C40" s="385"/>
      <c r="D40" s="385"/>
      <c r="E40" s="385"/>
      <c r="F40" s="385"/>
      <c r="G40" s="352" t="s">
        <v>135</v>
      </c>
      <c r="H40" s="353"/>
      <c r="I40" s="353"/>
      <c r="J40" s="353"/>
      <c r="K40" s="353"/>
      <c r="L40" s="353"/>
      <c r="M40" s="349">
        <f>SUM(M34:M39)</f>
        <v>5</v>
      </c>
      <c r="N40" s="350"/>
      <c r="O40" s="351"/>
      <c r="P40" s="352"/>
      <c r="Q40" s="353"/>
      <c r="R40" s="353"/>
      <c r="S40" s="353"/>
      <c r="T40" s="353"/>
      <c r="U40" s="354"/>
    </row>
    <row r="41" spans="2:21" s="5" customFormat="1" ht="9.9499999999999993" customHeight="1">
      <c r="B41" s="347"/>
      <c r="C41" s="347"/>
      <c r="D41" s="347"/>
      <c r="E41" s="347"/>
      <c r="F41" s="347"/>
      <c r="G41" s="347"/>
      <c r="H41" s="347"/>
      <c r="I41" s="347"/>
      <c r="J41" s="347"/>
      <c r="K41" s="347"/>
      <c r="L41" s="347"/>
      <c r="M41" s="347"/>
      <c r="N41" s="347"/>
      <c r="O41" s="347"/>
      <c r="P41" s="347"/>
      <c r="Q41" s="347"/>
      <c r="R41" s="347"/>
      <c r="S41" s="347"/>
      <c r="T41" s="347"/>
      <c r="U41" s="347"/>
    </row>
    <row r="42" spans="2:21" s="5" customFormat="1" ht="17.100000000000001" customHeight="1">
      <c r="B42" s="406" t="s">
        <v>95</v>
      </c>
      <c r="C42" s="407"/>
      <c r="D42" s="407"/>
      <c r="E42" s="407"/>
      <c r="F42" s="407"/>
      <c r="G42" s="407"/>
      <c r="H42" s="407"/>
      <c r="I42" s="407"/>
      <c r="J42" s="407"/>
      <c r="K42" s="407"/>
      <c r="L42" s="407"/>
      <c r="M42" s="407"/>
      <c r="N42" s="407"/>
      <c r="O42" s="407"/>
      <c r="P42" s="407"/>
      <c r="Q42" s="407"/>
      <c r="R42" s="407"/>
      <c r="S42" s="407"/>
      <c r="T42" s="407"/>
      <c r="U42" s="408"/>
    </row>
    <row r="43" spans="2:21" s="5" customFormat="1" ht="17.100000000000001" customHeight="1">
      <c r="B43" s="67" t="s">
        <v>89</v>
      </c>
      <c r="C43" s="409" t="s">
        <v>96</v>
      </c>
      <c r="D43" s="410"/>
      <c r="E43" s="410"/>
      <c r="F43" s="410"/>
      <c r="G43" s="410"/>
      <c r="H43" s="411"/>
      <c r="I43" s="68" t="s">
        <v>88</v>
      </c>
      <c r="J43" s="63">
        <v>0.3</v>
      </c>
      <c r="K43" s="63">
        <v>0.3</v>
      </c>
      <c r="L43" s="63">
        <v>0.6</v>
      </c>
      <c r="M43" s="63" t="s">
        <v>88</v>
      </c>
      <c r="N43" s="69">
        <f>SUM(J43:L43)</f>
        <v>1.2</v>
      </c>
      <c r="O43" s="409"/>
      <c r="P43" s="410"/>
      <c r="Q43" s="410"/>
      <c r="R43" s="410"/>
      <c r="S43" s="410"/>
      <c r="T43" s="410"/>
      <c r="U43" s="411"/>
    </row>
    <row r="44" spans="2:21" s="5" customFormat="1" ht="17.100000000000001" customHeight="1">
      <c r="B44" s="67"/>
      <c r="C44" s="69"/>
      <c r="D44" s="63" t="s">
        <v>90</v>
      </c>
      <c r="E44" s="63">
        <v>1.1499999999999999</v>
      </c>
      <c r="F44" s="412" t="s">
        <v>91</v>
      </c>
      <c r="G44" s="412"/>
      <c r="H44" s="67"/>
      <c r="I44" s="412" t="s">
        <v>97</v>
      </c>
      <c r="J44" s="412"/>
      <c r="K44" s="412" t="s">
        <v>100</v>
      </c>
      <c r="L44" s="412"/>
      <c r="M44" s="67"/>
      <c r="N44" s="63" t="s">
        <v>98</v>
      </c>
      <c r="O44" s="63">
        <v>1.35</v>
      </c>
      <c r="P44" s="412" t="s">
        <v>99</v>
      </c>
      <c r="Q44" s="412"/>
      <c r="R44" s="370"/>
      <c r="S44" s="370"/>
      <c r="T44" s="370"/>
      <c r="U44" s="333"/>
    </row>
    <row r="45" spans="2:21" s="72" customFormat="1" ht="11.1" customHeight="1">
      <c r="B45" s="70"/>
      <c r="C45" s="71" t="s">
        <v>101</v>
      </c>
      <c r="D45" s="400" t="s">
        <v>102</v>
      </c>
      <c r="E45" s="400"/>
      <c r="F45" s="400"/>
      <c r="G45" s="400"/>
      <c r="H45" s="400"/>
      <c r="I45" s="400"/>
      <c r="J45" s="400"/>
      <c r="K45" s="400"/>
      <c r="L45" s="400"/>
      <c r="M45" s="400"/>
      <c r="N45" s="400"/>
      <c r="O45" s="400"/>
      <c r="P45" s="400"/>
      <c r="Q45" s="400"/>
      <c r="R45" s="400"/>
      <c r="S45" s="400"/>
      <c r="T45" s="400"/>
      <c r="U45" s="401"/>
    </row>
    <row r="46" spans="2:21" s="72" customFormat="1" ht="11.1" customHeight="1">
      <c r="B46" s="73"/>
      <c r="C46" s="74" t="s">
        <v>302</v>
      </c>
      <c r="D46" s="402" t="s">
        <v>103</v>
      </c>
      <c r="E46" s="402"/>
      <c r="F46" s="402"/>
      <c r="G46" s="402"/>
      <c r="H46" s="402"/>
      <c r="I46" s="402"/>
      <c r="J46" s="402"/>
      <c r="K46" s="402"/>
      <c r="L46" s="402"/>
      <c r="M46" s="402"/>
      <c r="N46" s="402"/>
      <c r="O46" s="402"/>
      <c r="P46" s="402"/>
      <c r="Q46" s="402"/>
      <c r="R46" s="402"/>
      <c r="S46" s="402"/>
      <c r="T46" s="402"/>
      <c r="U46" s="403"/>
    </row>
    <row r="47" spans="2:21" s="72" customFormat="1" ht="11.1" customHeight="1">
      <c r="B47" s="73"/>
      <c r="C47" s="74" t="s">
        <v>303</v>
      </c>
      <c r="D47" s="404" t="s">
        <v>105</v>
      </c>
      <c r="E47" s="404"/>
      <c r="F47" s="404"/>
      <c r="G47" s="404"/>
      <c r="H47" s="404"/>
      <c r="I47" s="404"/>
      <c r="J47" s="404"/>
      <c r="K47" s="404"/>
      <c r="L47" s="404"/>
      <c r="M47" s="404"/>
      <c r="N47" s="404"/>
      <c r="O47" s="404"/>
      <c r="P47" s="404"/>
      <c r="Q47" s="404"/>
      <c r="R47" s="404"/>
      <c r="S47" s="404"/>
      <c r="T47" s="404"/>
      <c r="U47" s="405"/>
    </row>
    <row r="48" spans="2:21" s="72" customFormat="1" ht="11.1" customHeight="1">
      <c r="B48" s="75"/>
      <c r="C48" s="76" t="s">
        <v>304</v>
      </c>
      <c r="D48" s="404" t="s">
        <v>104</v>
      </c>
      <c r="E48" s="404"/>
      <c r="F48" s="404"/>
      <c r="G48" s="404"/>
      <c r="H48" s="404"/>
      <c r="I48" s="404"/>
      <c r="J48" s="404"/>
      <c r="K48" s="404"/>
      <c r="L48" s="404"/>
      <c r="M48" s="404"/>
      <c r="N48" s="404"/>
      <c r="O48" s="404"/>
      <c r="P48" s="404"/>
      <c r="Q48" s="404"/>
      <c r="R48" s="404"/>
      <c r="S48" s="404"/>
      <c r="T48" s="404"/>
      <c r="U48" s="405"/>
    </row>
    <row r="49" spans="2:21" s="5" customFormat="1" ht="12" customHeight="1">
      <c r="B49" s="347"/>
      <c r="C49" s="347"/>
      <c r="D49" s="347"/>
      <c r="E49" s="347"/>
      <c r="F49" s="347"/>
      <c r="G49" s="347"/>
      <c r="H49" s="347"/>
      <c r="I49" s="347"/>
      <c r="J49" s="347"/>
      <c r="K49" s="347"/>
      <c r="L49" s="347"/>
      <c r="M49" s="347"/>
      <c r="N49" s="347"/>
      <c r="O49" s="347"/>
      <c r="P49" s="347"/>
      <c r="Q49" s="347"/>
      <c r="R49" s="347"/>
      <c r="S49" s="347"/>
      <c r="T49" s="347"/>
      <c r="U49" s="347"/>
    </row>
    <row r="50" spans="2:21" s="5" customFormat="1" ht="12" customHeight="1">
      <c r="B50" s="79"/>
      <c r="C50" s="45"/>
      <c r="D50" s="45"/>
      <c r="E50" s="45"/>
      <c r="F50" s="45"/>
      <c r="G50" s="45"/>
      <c r="H50" s="45"/>
      <c r="I50" s="45"/>
      <c r="J50" s="45"/>
      <c r="K50" s="45"/>
      <c r="L50" s="45"/>
      <c r="M50" s="45"/>
      <c r="N50" s="45"/>
      <c r="O50" s="45"/>
      <c r="P50" s="45"/>
      <c r="Q50" s="45"/>
      <c r="R50" s="45"/>
      <c r="S50" s="45"/>
      <c r="T50" s="45"/>
      <c r="U50" s="7"/>
    </row>
    <row r="51" spans="2:21" s="5" customFormat="1" ht="12" customHeight="1">
      <c r="B51" s="79"/>
      <c r="C51" s="45"/>
      <c r="D51" s="45"/>
      <c r="E51" s="45"/>
      <c r="F51" s="45"/>
      <c r="G51" s="45"/>
      <c r="H51" s="45"/>
      <c r="I51" s="45"/>
      <c r="J51" s="45"/>
      <c r="K51" s="45"/>
      <c r="L51" s="45"/>
      <c r="M51" s="45"/>
      <c r="N51" s="45"/>
      <c r="O51" s="45"/>
      <c r="P51" s="45"/>
      <c r="Q51" s="45"/>
      <c r="R51" s="45"/>
      <c r="S51" s="45"/>
      <c r="T51" s="45"/>
      <c r="U51" s="7"/>
    </row>
    <row r="52" spans="2:21" s="5" customFormat="1" ht="12" customHeight="1">
      <c r="B52" s="79"/>
      <c r="C52" s="45"/>
      <c r="D52" s="45"/>
      <c r="E52" s="45"/>
      <c r="F52" s="45"/>
      <c r="G52" s="45"/>
      <c r="H52" s="45"/>
      <c r="I52" s="45"/>
      <c r="J52" s="45"/>
      <c r="K52" s="45"/>
      <c r="L52" s="45"/>
      <c r="M52" s="45"/>
      <c r="N52" s="45"/>
      <c r="O52" s="45"/>
      <c r="P52" s="45"/>
      <c r="Q52" s="45"/>
      <c r="R52" s="45"/>
      <c r="S52" s="45"/>
      <c r="T52" s="45"/>
      <c r="U52" s="7"/>
    </row>
    <row r="53" spans="2:21" s="5" customFormat="1" ht="12" customHeight="1">
      <c r="B53" s="79"/>
      <c r="C53" s="45"/>
      <c r="D53" s="45"/>
      <c r="E53" s="45"/>
      <c r="F53" s="45"/>
      <c r="G53" s="45"/>
      <c r="H53" s="45"/>
      <c r="I53" s="45"/>
      <c r="J53" s="45"/>
      <c r="K53" s="45"/>
      <c r="L53" s="45"/>
      <c r="M53" s="45"/>
      <c r="N53" s="45"/>
      <c r="O53" s="45"/>
      <c r="P53" s="45"/>
      <c r="Q53" s="45"/>
      <c r="R53" s="45"/>
      <c r="S53" s="45"/>
      <c r="T53" s="45"/>
      <c r="U53" s="7"/>
    </row>
    <row r="54" spans="2:21" s="5" customFormat="1" ht="12" customHeight="1">
      <c r="B54" s="79"/>
      <c r="C54" s="45"/>
      <c r="D54" s="45"/>
      <c r="E54" s="45"/>
      <c r="F54" s="45"/>
      <c r="G54" s="45"/>
      <c r="H54" s="45"/>
      <c r="I54" s="45"/>
      <c r="J54" s="45"/>
      <c r="K54" s="45"/>
      <c r="L54" s="45"/>
      <c r="M54" s="45"/>
      <c r="N54" s="45"/>
      <c r="O54" s="45"/>
      <c r="P54" s="45"/>
      <c r="Q54" s="45"/>
      <c r="R54" s="45"/>
      <c r="S54" s="45"/>
      <c r="T54" s="45"/>
      <c r="U54" s="7"/>
    </row>
    <row r="55" spans="2:21" s="5" customFormat="1" ht="12" customHeight="1">
      <c r="B55" s="79"/>
      <c r="C55" s="45"/>
      <c r="D55" s="45"/>
      <c r="E55" s="45"/>
      <c r="F55" s="45"/>
      <c r="G55" s="45"/>
      <c r="H55" s="45"/>
      <c r="I55" s="45"/>
      <c r="J55" s="45"/>
      <c r="K55" s="45"/>
      <c r="L55" s="45"/>
      <c r="M55" s="45"/>
      <c r="N55" s="45"/>
      <c r="O55" s="45"/>
      <c r="P55" s="45"/>
      <c r="Q55" s="45"/>
      <c r="R55" s="45"/>
      <c r="S55" s="45"/>
      <c r="T55" s="45"/>
      <c r="U55" s="7"/>
    </row>
    <row r="56" spans="2:21" s="5" customFormat="1" ht="12" customHeight="1">
      <c r="B56" s="79"/>
      <c r="C56" s="45"/>
      <c r="D56" s="45"/>
      <c r="E56" s="45"/>
      <c r="F56" s="45"/>
      <c r="G56" s="45"/>
      <c r="H56" s="45"/>
      <c r="I56" s="45"/>
      <c r="J56" s="45"/>
      <c r="K56" s="45"/>
      <c r="L56" s="45"/>
      <c r="M56" s="45"/>
      <c r="N56" s="45"/>
      <c r="O56" s="45"/>
      <c r="P56" s="45"/>
      <c r="Q56" s="45"/>
      <c r="R56" s="45"/>
      <c r="S56" s="45"/>
      <c r="T56" s="45"/>
      <c r="U56" s="7"/>
    </row>
    <row r="57" spans="2:21" s="5" customFormat="1" ht="12" customHeight="1">
      <c r="B57" s="79"/>
      <c r="C57" s="45"/>
      <c r="D57" s="45"/>
      <c r="E57" s="45"/>
      <c r="F57" s="45"/>
      <c r="G57" s="45"/>
      <c r="H57" s="45"/>
      <c r="I57" s="45"/>
      <c r="J57" s="45"/>
      <c r="K57" s="45"/>
      <c r="L57" s="45"/>
      <c r="M57" s="45"/>
      <c r="N57" s="45"/>
      <c r="O57" s="45"/>
      <c r="P57" s="45"/>
      <c r="Q57" s="45"/>
      <c r="R57" s="45"/>
      <c r="S57" s="45"/>
      <c r="T57" s="45"/>
      <c r="U57" s="7"/>
    </row>
    <row r="58" spans="2:21" s="5" customFormat="1" ht="12" customHeight="1">
      <c r="B58" s="79"/>
      <c r="C58" s="45"/>
      <c r="D58" s="45"/>
      <c r="E58" s="45"/>
      <c r="F58" s="45"/>
      <c r="G58" s="45"/>
      <c r="H58" s="45"/>
      <c r="I58" s="45"/>
      <c r="J58" s="45"/>
      <c r="K58" s="45"/>
      <c r="L58" s="45"/>
      <c r="M58" s="45"/>
      <c r="N58" s="45"/>
      <c r="O58" s="45"/>
      <c r="P58" s="45"/>
      <c r="Q58" s="45"/>
      <c r="R58" s="45"/>
      <c r="S58" s="45"/>
      <c r="T58" s="45"/>
      <c r="U58" s="7"/>
    </row>
    <row r="59" spans="2:21" s="5" customFormat="1" ht="12" customHeight="1">
      <c r="B59" s="79"/>
      <c r="C59" s="45"/>
      <c r="D59" s="45"/>
      <c r="E59" s="45"/>
      <c r="F59" s="45"/>
      <c r="G59" s="45"/>
      <c r="H59" s="45"/>
      <c r="I59" s="45"/>
      <c r="J59" s="45"/>
      <c r="K59" s="45"/>
      <c r="L59" s="45"/>
      <c r="M59" s="45"/>
      <c r="N59" s="45"/>
      <c r="O59" s="45"/>
      <c r="P59" s="45"/>
      <c r="Q59" s="45"/>
      <c r="R59" s="45"/>
      <c r="S59" s="45"/>
      <c r="T59" s="45"/>
      <c r="U59" s="7"/>
    </row>
    <row r="60" spans="2:21" s="5" customFormat="1" ht="12" customHeight="1">
      <c r="B60" s="79"/>
      <c r="C60" s="45"/>
      <c r="D60" s="45"/>
      <c r="E60" s="45"/>
      <c r="F60" s="45"/>
      <c r="G60" s="45"/>
      <c r="H60" s="45"/>
      <c r="I60" s="45"/>
      <c r="J60" s="45"/>
      <c r="K60" s="45"/>
      <c r="L60" s="45"/>
      <c r="M60" s="45"/>
      <c r="N60" s="45"/>
      <c r="O60" s="45"/>
      <c r="P60" s="45"/>
      <c r="Q60" s="45"/>
      <c r="R60" s="45"/>
      <c r="S60" s="45"/>
      <c r="T60" s="45"/>
      <c r="U60" s="7"/>
    </row>
    <row r="61" spans="2:21" s="5" customFormat="1" ht="12" customHeight="1">
      <c r="B61" s="79"/>
      <c r="C61" s="45"/>
      <c r="D61" s="45"/>
      <c r="E61" s="45"/>
      <c r="F61" s="45"/>
      <c r="G61" s="45"/>
      <c r="H61" s="45"/>
      <c r="I61" s="45"/>
      <c r="J61" s="45"/>
      <c r="K61" s="45"/>
      <c r="L61" s="45"/>
      <c r="M61" s="45"/>
      <c r="N61" s="45"/>
      <c r="O61" s="45"/>
      <c r="P61" s="45"/>
      <c r="Q61" s="45"/>
      <c r="R61" s="45"/>
      <c r="S61" s="45"/>
      <c r="T61" s="45"/>
      <c r="U61" s="7"/>
    </row>
    <row r="62" spans="2:21" s="5" customFormat="1" ht="12" customHeight="1">
      <c r="B62" s="79"/>
      <c r="C62" s="45"/>
      <c r="D62" s="45"/>
      <c r="E62" s="45"/>
      <c r="F62" s="45"/>
      <c r="G62" s="45"/>
      <c r="H62" s="45"/>
      <c r="I62" s="45"/>
      <c r="J62" s="45"/>
      <c r="K62" s="45"/>
      <c r="L62" s="45"/>
      <c r="M62" s="45"/>
      <c r="N62" s="45"/>
      <c r="O62" s="45"/>
      <c r="P62" s="45"/>
      <c r="Q62" s="45"/>
      <c r="R62" s="45"/>
      <c r="S62" s="45"/>
      <c r="T62" s="45"/>
      <c r="U62" s="7"/>
    </row>
    <row r="63" spans="2:21" s="5" customFormat="1" ht="12" customHeight="1">
      <c r="B63" s="79"/>
      <c r="C63" s="45"/>
      <c r="D63" s="45"/>
      <c r="E63" s="45"/>
      <c r="F63" s="45"/>
      <c r="G63" s="45"/>
      <c r="H63" s="45"/>
      <c r="I63" s="45"/>
      <c r="J63" s="45"/>
      <c r="K63" s="45"/>
      <c r="L63" s="45"/>
      <c r="M63" s="45"/>
      <c r="N63" s="45"/>
      <c r="O63" s="45"/>
      <c r="P63" s="45"/>
      <c r="Q63" s="45"/>
      <c r="R63" s="45"/>
      <c r="S63" s="45"/>
      <c r="T63" s="45"/>
      <c r="U63" s="7"/>
    </row>
    <row r="64" spans="2:21" s="5" customFormat="1" ht="8.1" customHeight="1">
      <c r="B64" s="80"/>
      <c r="C64" s="81"/>
      <c r="D64" s="81"/>
      <c r="E64" s="81"/>
      <c r="F64" s="81"/>
      <c r="G64" s="81"/>
      <c r="H64" s="81"/>
      <c r="I64" s="81"/>
      <c r="J64" s="81"/>
      <c r="K64" s="81"/>
      <c r="L64" s="81"/>
      <c r="M64" s="81"/>
      <c r="N64" s="81"/>
      <c r="O64" s="81"/>
      <c r="P64" s="81"/>
      <c r="Q64" s="81"/>
      <c r="R64" s="81"/>
      <c r="S64" s="81"/>
      <c r="T64" s="81"/>
      <c r="U64" s="13"/>
    </row>
    <row r="65" spans="2:21" s="5" customFormat="1" ht="47.45" customHeight="1">
      <c r="B65" s="371" t="s">
        <v>136</v>
      </c>
      <c r="C65" s="372"/>
      <c r="D65" s="372"/>
      <c r="E65" s="372"/>
      <c r="F65" s="373"/>
      <c r="G65" s="380"/>
      <c r="H65" s="380"/>
      <c r="I65" s="380"/>
      <c r="J65" s="380"/>
      <c r="K65" s="380"/>
      <c r="L65" s="371" t="s">
        <v>137</v>
      </c>
      <c r="M65" s="372"/>
      <c r="N65" s="372"/>
      <c r="O65" s="372"/>
      <c r="P65" s="373"/>
      <c r="Q65" s="213"/>
      <c r="R65" s="213"/>
      <c r="S65" s="213"/>
      <c r="T65" s="213"/>
      <c r="U65" s="214"/>
    </row>
    <row r="66" spans="2:21" s="5" customFormat="1" ht="14.45" customHeight="1">
      <c r="B66" s="374"/>
      <c r="C66" s="375"/>
      <c r="D66" s="375"/>
      <c r="E66" s="375"/>
      <c r="F66" s="376"/>
      <c r="G66" s="381">
        <f>'F001'!C11</f>
        <v>0</v>
      </c>
      <c r="H66" s="381"/>
      <c r="I66" s="381"/>
      <c r="J66" s="381"/>
      <c r="K66" s="381"/>
      <c r="L66" s="374"/>
      <c r="M66" s="375"/>
      <c r="N66" s="375"/>
      <c r="O66" s="375"/>
      <c r="P66" s="376"/>
      <c r="Q66" s="381">
        <f>'F001'!C11</f>
        <v>0</v>
      </c>
      <c r="R66" s="381"/>
      <c r="S66" s="381"/>
      <c r="T66" s="381"/>
      <c r="U66" s="383"/>
    </row>
    <row r="67" spans="2:21" s="5" customFormat="1" ht="14.45" customHeight="1">
      <c r="B67" s="377"/>
      <c r="C67" s="378"/>
      <c r="D67" s="378"/>
      <c r="E67" s="378"/>
      <c r="F67" s="379"/>
      <c r="G67" s="382" t="s">
        <v>76</v>
      </c>
      <c r="H67" s="382"/>
      <c r="I67" s="382"/>
      <c r="J67" s="382"/>
      <c r="K67" s="382"/>
      <c r="L67" s="377"/>
      <c r="M67" s="378"/>
      <c r="N67" s="378"/>
      <c r="O67" s="378"/>
      <c r="P67" s="379"/>
      <c r="Q67" s="382">
        <f>'F001'!C15</f>
        <v>0</v>
      </c>
      <c r="R67" s="382"/>
      <c r="S67" s="382"/>
      <c r="T67" s="382"/>
      <c r="U67" s="399"/>
    </row>
    <row r="68" spans="2:21" s="5" customFormat="1">
      <c r="B68" s="332"/>
      <c r="C68" s="370"/>
      <c r="D68" s="370"/>
      <c r="E68" s="370"/>
      <c r="F68" s="370"/>
      <c r="G68" s="370"/>
      <c r="H68" s="370"/>
      <c r="I68" s="370"/>
      <c r="J68" s="370"/>
      <c r="K68" s="370"/>
      <c r="L68" s="370"/>
      <c r="M68" s="370"/>
      <c r="N68" s="370"/>
      <c r="O68" s="370"/>
      <c r="P68" s="370"/>
      <c r="Q68" s="370"/>
      <c r="R68" s="370"/>
      <c r="S68" s="370"/>
      <c r="T68" s="370"/>
      <c r="U68" s="333"/>
    </row>
    <row r="71" spans="2:21" ht="15">
      <c r="C71" s="196" t="s">
        <v>378</v>
      </c>
      <c r="D71"/>
      <c r="F71" s="196" t="s">
        <v>379</v>
      </c>
      <c r="H71"/>
      <c r="I71"/>
      <c r="N71" s="196" t="s">
        <v>380</v>
      </c>
    </row>
    <row r="72" spans="2:21" ht="15">
      <c r="C72" s="196" t="s">
        <v>381</v>
      </c>
      <c r="D72"/>
      <c r="F72" s="196" t="s">
        <v>382</v>
      </c>
      <c r="H72" s="196" t="s">
        <v>385</v>
      </c>
      <c r="K72" s="196" t="s">
        <v>384</v>
      </c>
      <c r="N72" s="196" t="s">
        <v>383</v>
      </c>
    </row>
    <row r="73" spans="2:21" ht="15">
      <c r="C73" s="196" t="s">
        <v>386</v>
      </c>
      <c r="F73" s="196" t="s">
        <v>387</v>
      </c>
      <c r="H73"/>
      <c r="I73"/>
      <c r="N73" s="196" t="s">
        <v>388</v>
      </c>
    </row>
    <row r="74" spans="2:21" ht="15">
      <c r="C74" s="196" t="s">
        <v>389</v>
      </c>
      <c r="F74" s="196" t="s">
        <v>390</v>
      </c>
      <c r="H74"/>
      <c r="I74"/>
      <c r="N74" s="196" t="s">
        <v>390</v>
      </c>
    </row>
    <row r="75" spans="2:21" ht="15">
      <c r="B75" s="196"/>
      <c r="C75" s="196" t="s">
        <v>391</v>
      </c>
      <c r="F75" s="196" t="s">
        <v>392</v>
      </c>
      <c r="H75"/>
      <c r="I75"/>
      <c r="N75" s="196" t="s">
        <v>392</v>
      </c>
    </row>
    <row r="76" spans="2:21" ht="15">
      <c r="C76" s="196" t="s">
        <v>393</v>
      </c>
      <c r="F76" s="196" t="s">
        <v>394</v>
      </c>
      <c r="H76"/>
      <c r="I76"/>
      <c r="N76" s="196" t="s">
        <v>395</v>
      </c>
    </row>
    <row r="77" spans="2:21" ht="15">
      <c r="C77" s="196"/>
      <c r="D77"/>
      <c r="E77"/>
      <c r="F77"/>
      <c r="G77"/>
      <c r="H77"/>
      <c r="I77"/>
    </row>
    <row r="78" spans="2:21" ht="15">
      <c r="C78" s="196" t="s">
        <v>378</v>
      </c>
      <c r="D78"/>
      <c r="F78"/>
      <c r="G78" s="196" t="s">
        <v>380</v>
      </c>
      <c r="I78"/>
      <c r="J78" s="196" t="s">
        <v>396</v>
      </c>
    </row>
    <row r="79" spans="2:21" ht="15">
      <c r="C79" s="196" t="s">
        <v>381</v>
      </c>
      <c r="D79"/>
      <c r="G79" s="196" t="s">
        <v>397</v>
      </c>
      <c r="I79"/>
      <c r="J79" s="196" t="s">
        <v>398</v>
      </c>
    </row>
    <row r="80" spans="2:21" ht="15">
      <c r="C80" s="196" t="s">
        <v>399</v>
      </c>
      <c r="D80"/>
      <c r="F80"/>
      <c r="G80" s="196" t="s">
        <v>400</v>
      </c>
      <c r="I80"/>
      <c r="J80" s="196" t="s">
        <v>401</v>
      </c>
    </row>
    <row r="81" spans="3:10" ht="15">
      <c r="C81" s="196" t="s">
        <v>389</v>
      </c>
      <c r="F81"/>
      <c r="G81" s="196" t="s">
        <v>390</v>
      </c>
      <c r="I81"/>
      <c r="J81" s="196" t="s">
        <v>390</v>
      </c>
    </row>
    <row r="82" spans="3:10" ht="15">
      <c r="C82" s="196" t="s">
        <v>391</v>
      </c>
      <c r="G82" s="196" t="s">
        <v>392</v>
      </c>
      <c r="I82"/>
      <c r="J82" s="196" t="s">
        <v>402</v>
      </c>
    </row>
    <row r="83" spans="3:10" ht="15">
      <c r="C83" s="196" t="s">
        <v>393</v>
      </c>
      <c r="G83" s="196" t="s">
        <v>395</v>
      </c>
      <c r="I83"/>
      <c r="J83" s="196" t="s">
        <v>403</v>
      </c>
    </row>
  </sheetData>
  <mergeCells count="138">
    <mergeCell ref="B10:F10"/>
    <mergeCell ref="G10:U10"/>
    <mergeCell ref="G36:L36"/>
    <mergeCell ref="M36:O36"/>
    <mergeCell ref="B8:F8"/>
    <mergeCell ref="G8:U8"/>
    <mergeCell ref="B9:F9"/>
    <mergeCell ref="G9:U9"/>
    <mergeCell ref="B14:F14"/>
    <mergeCell ref="T14:U14"/>
    <mergeCell ref="G14:I14"/>
    <mergeCell ref="J14:M14"/>
    <mergeCell ref="N14:O14"/>
    <mergeCell ref="P14:S14"/>
    <mergeCell ref="B12:F12"/>
    <mergeCell ref="G12:U12"/>
    <mergeCell ref="B16:U16"/>
    <mergeCell ref="L19:M19"/>
    <mergeCell ref="L20:M20"/>
    <mergeCell ref="N20:P20"/>
    <mergeCell ref="N19:P19"/>
    <mergeCell ref="N18:P18"/>
    <mergeCell ref="D20:F20"/>
    <mergeCell ref="B20:C20"/>
    <mergeCell ref="L5:O5"/>
    <mergeCell ref="Q5:T5"/>
    <mergeCell ref="L6:O6"/>
    <mergeCell ref="Q6:T6"/>
    <mergeCell ref="B7:F7"/>
    <mergeCell ref="G7:U7"/>
    <mergeCell ref="B1:F6"/>
    <mergeCell ref="G1:K6"/>
    <mergeCell ref="L1:O1"/>
    <mergeCell ref="Q1:T1"/>
    <mergeCell ref="L2:O2"/>
    <mergeCell ref="Q2:T2"/>
    <mergeCell ref="L3:O3"/>
    <mergeCell ref="Q3:T3"/>
    <mergeCell ref="L4:O4"/>
    <mergeCell ref="Q4:T4"/>
    <mergeCell ref="B49:U49"/>
    <mergeCell ref="Q65:U65"/>
    <mergeCell ref="Q67:U67"/>
    <mergeCell ref="D45:U45"/>
    <mergeCell ref="D46:U46"/>
    <mergeCell ref="D47:U47"/>
    <mergeCell ref="D48:U48"/>
    <mergeCell ref="B42:U42"/>
    <mergeCell ref="C43:H43"/>
    <mergeCell ref="O43:U43"/>
    <mergeCell ref="F44:G44"/>
    <mergeCell ref="I44:J44"/>
    <mergeCell ref="K44:L44"/>
    <mergeCell ref="P44:Q44"/>
    <mergeCell ref="R44:U44"/>
    <mergeCell ref="B40:F40"/>
    <mergeCell ref="G40:L40"/>
    <mergeCell ref="B19:C19"/>
    <mergeCell ref="B18:C18"/>
    <mergeCell ref="B17:C17"/>
    <mergeCell ref="Q22:S22"/>
    <mergeCell ref="H17:J17"/>
    <mergeCell ref="N17:P17"/>
    <mergeCell ref="R17:T17"/>
    <mergeCell ref="B23:F23"/>
    <mergeCell ref="B22:F22"/>
    <mergeCell ref="G22:K22"/>
    <mergeCell ref="T22:U22"/>
    <mergeCell ref="L23:P23"/>
    <mergeCell ref="Q23:U23"/>
    <mergeCell ref="R18:T18"/>
    <mergeCell ref="R19:T19"/>
    <mergeCell ref="R20:T20"/>
    <mergeCell ref="G23:K23"/>
    <mergeCell ref="D17:F17"/>
    <mergeCell ref="D18:F18"/>
    <mergeCell ref="D19:F19"/>
    <mergeCell ref="L17:M17"/>
    <mergeCell ref="L18:M18"/>
    <mergeCell ref="B68:U68"/>
    <mergeCell ref="L65:P67"/>
    <mergeCell ref="B65:F67"/>
    <mergeCell ref="G65:K65"/>
    <mergeCell ref="G66:K66"/>
    <mergeCell ref="G67:K67"/>
    <mergeCell ref="Q66:U66"/>
    <mergeCell ref="B41:U41"/>
    <mergeCell ref="P36:U36"/>
    <mergeCell ref="B37:F37"/>
    <mergeCell ref="G37:L37"/>
    <mergeCell ref="M37:O37"/>
    <mergeCell ref="P37:U37"/>
    <mergeCell ref="B38:F38"/>
    <mergeCell ref="G38:L38"/>
    <mergeCell ref="M38:O38"/>
    <mergeCell ref="P38:U38"/>
    <mergeCell ref="M40:O40"/>
    <mergeCell ref="P40:U40"/>
    <mergeCell ref="B39:F39"/>
    <mergeCell ref="G39:L39"/>
    <mergeCell ref="M39:O39"/>
    <mergeCell ref="P39:U39"/>
    <mergeCell ref="B36:F36"/>
    <mergeCell ref="B35:F35"/>
    <mergeCell ref="G35:L35"/>
    <mergeCell ref="M35:O35"/>
    <mergeCell ref="P35:U35"/>
    <mergeCell ref="B32:U32"/>
    <mergeCell ref="G33:L33"/>
    <mergeCell ref="M33:O33"/>
    <mergeCell ref="P33:U33"/>
    <mergeCell ref="B34:F34"/>
    <mergeCell ref="G34:L34"/>
    <mergeCell ref="B33:F33"/>
    <mergeCell ref="B11:F11"/>
    <mergeCell ref="G11:U11"/>
    <mergeCell ref="B21:U21"/>
    <mergeCell ref="B31:U31"/>
    <mergeCell ref="B24:U24"/>
    <mergeCell ref="B15:U15"/>
    <mergeCell ref="B13:U13"/>
    <mergeCell ref="L22:P22"/>
    <mergeCell ref="M34:O34"/>
    <mergeCell ref="P34:U34"/>
    <mergeCell ref="C26:K26"/>
    <mergeCell ref="C27:K27"/>
    <mergeCell ref="H19:J19"/>
    <mergeCell ref="H20:J20"/>
    <mergeCell ref="H18:J18"/>
    <mergeCell ref="C28:K28"/>
    <mergeCell ref="C29:K29"/>
    <mergeCell ref="C30:K30"/>
    <mergeCell ref="M26:U26"/>
    <mergeCell ref="M27:U27"/>
    <mergeCell ref="M28:U28"/>
    <mergeCell ref="M29:U29"/>
    <mergeCell ref="M30:U30"/>
    <mergeCell ref="B25:U25"/>
  </mergeCells>
  <hyperlinks>
    <hyperlink ref="C75" r:id="rId1" display="https://www.google.com/search?q=Genel+Ortalama&amp;sca_esv=517629e0db3c0ca4&amp;biw=1229&amp;bih=559&amp;sxsrf=ANbL-n7N-W2MOdDXzTlDKF1LxdsXJvfdzQ%3A1773240882755&amp;ei=MoKxaZjZLd6Fxc8Pz-C22Qc&amp;ved=2ahUKEwi7wbOgjZiTAxWrAtsEHc91E5kQgK4QegQIAxAF&amp;uact=5&amp;oq=1+kg+K%C3%B6m%C3%BCr+ka%C3%A7+kWh&amp;gs_lp=Egxnd3Mtd2l6LXNlcnAiFTEga2cgS8O2bcO8ciBrYcOnIGtXaDIGEAAYFhgeMggQABiABBiiBDIFEAAY7wUyCBAAGIAEGKIEMggQABiiBBiJBUigYVC9Eli3V3ACeAGQAQCYAecBoAHgDKoBBTAuMy41uAEDyAEA-AEC-AEBmAIKoAKJDcICChAAGLADGNYEGEfCAg0QABiABBiwAxhDGIoFwgIGEAAYBxgewgIIEAAYBxgIGB7CAggQABgIGA0YHsICBRAAGIAEwgIEEAAYHpgDAIgGAZAGCpIHBTIuMy41oAekIrIHBTAuMy41uAf7DMIHBTAuNi40yAcZgAgA&amp;sclient=gws-wiz-serp&amp;mstk=AUtExfCQVkZvyZcz0kZca-3Sd5e363CPxV4E0HX1mgifrHF89Rm-kk77gHYGxXKzq2wD6_oh9uQq8WzKQw53H82awfyiitw96eh-l76t52Q7Ab4MGUI4-3bGM-shIIYqAb_or3OS80ENFjwH1ItqBgJhRR_cSXqcAK2GOPJw0PZAfnVvMFgZj2YqkozYYMly2iAokRC42I-60GQ45igM3W_mMKFOHrIcx1EseGUATiwEkZOP4qbdMOulC9yRnnVntA1yi4FXS7JmFYR1ikmNuLa3LN9Fhz3676lee68-K2L00yx9fw&amp;csui=3" xr:uid="{00000000-0004-0000-0100-000000000000}"/>
    <hyperlink ref="C82" r:id="rId2" display="https://www.google.com/search?q=Genel+Ortalama&amp;sca_esv=517629e0db3c0ca4&amp;biw=1229&amp;bih=559&amp;sxsrf=ANbL-n7N-W2MOdDXzTlDKF1LxdsXJvfdzQ%3A1773240882755&amp;ei=MoKxaZjZLd6Fxc8Pz-C22Qc&amp;ved=2ahUKEwi7wbOgjZiTAxWrAtsEHc91E5kQgK4QegQIAxAF&amp;uact=5&amp;oq=1+kg+K%C3%B6m%C3%BCr+ka%C3%A7+kWh&amp;gs_lp=Egxnd3Mtd2l6LXNlcnAiFTEga2cgS8O2bcO8ciBrYcOnIGtXaDIGEAAYFhgeMggQABiABBiiBDIFEAAY7wUyCBAAGIAEGKIEMggQABiiBBiJBUigYVC9Eli3V3ACeAGQAQCYAecBoAHgDKoBBTAuMy41uAEDyAEA-AEC-AEBmAIKoAKJDcICChAAGLADGNYEGEfCAg0QABiABBiwAxhDGIoFwgIGEAAYBxgewgIIEAAYBxgIGB7CAggQABgIGA0YHsICBRAAGIAEwgIEEAAYHpgDAIgGAZAGCpIHBTIuMy41oAekIrIHBTAuMy41uAf7DMIHBTAuNi40yAcZgAgA&amp;sclient=gws-wiz-serp&amp;mstk=AUtExfCQVkZvyZcz0kZca-3Sd5e363CPxV4E0HX1mgifrHF89Rm-kk77gHYGxXKzq2wD6_oh9uQq8WzKQw53H82awfyiitw96eh-l76t52Q7Ab4MGUI4-3bGM-shIIYqAb_or3OS80ENFjwH1ItqBgJhRR_cSXqcAK2GOPJw0PZAfnVvMFgZj2YqkozYYMly2iAokRC42I-60GQ45igM3W_mMKFOHrIcx1EseGUATiwEkZOP4qbdMOulC9yRnnVntA1yi4FXS7JmFYR1ikmNuLa3LN9Fhz3676lee68-K2L00yx9fw&amp;csui=3" xr:uid="{00000000-0004-0000-0100-000001000000}"/>
  </hyperlinks>
  <pageMargins left="0.56000000000000005" right="0.36" top="0.41" bottom="0.28999999999999998" header="0.3" footer="0.3"/>
  <pageSetup paperSize="9" scale="67" orientation="portrait" horizontalDpi="300" verticalDpi="300" r:id="rId3"/>
  <colBreaks count="1" manualBreakCount="1">
    <brk id="21" max="68" man="1"/>
  </colBreak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1</xdr:col>
                    <xdr:colOff>161925</xdr:colOff>
                    <xdr:row>43</xdr:row>
                    <xdr:rowOff>0</xdr:rowOff>
                  </from>
                  <to>
                    <xdr:col>1</xdr:col>
                    <xdr:colOff>352425</xdr:colOff>
                    <xdr:row>44</xdr:row>
                    <xdr:rowOff>28575</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7</xdr:col>
                    <xdr:colOff>161925</xdr:colOff>
                    <xdr:row>43</xdr:row>
                    <xdr:rowOff>0</xdr:rowOff>
                  </from>
                  <to>
                    <xdr:col>7</xdr:col>
                    <xdr:colOff>352425</xdr:colOff>
                    <xdr:row>44</xdr:row>
                    <xdr:rowOff>28575</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12</xdr:col>
                    <xdr:colOff>161925</xdr:colOff>
                    <xdr:row>43</xdr:row>
                    <xdr:rowOff>0</xdr:rowOff>
                  </from>
                  <to>
                    <xdr:col>12</xdr:col>
                    <xdr:colOff>352425</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6"/>
  <dimension ref="B1:AB42"/>
  <sheetViews>
    <sheetView view="pageBreakPreview" topLeftCell="A22" zoomScaleNormal="85" zoomScaleSheetLayoutView="100" workbookViewId="0">
      <selection activeCell="W41" sqref="W41"/>
    </sheetView>
  </sheetViews>
  <sheetFormatPr defaultColWidth="8.85546875" defaultRowHeight="14.25"/>
  <cols>
    <col min="1" max="1" width="7.140625" style="23" customWidth="1"/>
    <col min="2" max="2" width="35.140625" style="55" customWidth="1"/>
    <col min="3" max="3" width="3.85546875" style="55" customWidth="1"/>
    <col min="4" max="4" width="31.140625" style="55" customWidth="1"/>
    <col min="5" max="6" width="4.140625" style="55" customWidth="1"/>
    <col min="7" max="10" width="4.42578125" style="55" customWidth="1"/>
    <col min="11" max="15" width="5.140625" style="55" customWidth="1"/>
    <col min="16" max="17" width="3.85546875" style="55" customWidth="1"/>
    <col min="18" max="18" width="5.140625" style="55" customWidth="1"/>
    <col min="19" max="19" width="2.140625" style="22" customWidth="1"/>
    <col min="20" max="22" width="2.140625" style="23" customWidth="1"/>
    <col min="23" max="16384" width="8.85546875" style="23"/>
  </cols>
  <sheetData>
    <row r="1" spans="2:28" ht="14.45" customHeight="1">
      <c r="B1" s="511"/>
      <c r="C1" s="518" t="s">
        <v>140</v>
      </c>
      <c r="D1" s="519"/>
      <c r="E1" s="519"/>
      <c r="F1" s="519"/>
      <c r="G1" s="524" t="s">
        <v>38</v>
      </c>
      <c r="H1" s="525"/>
      <c r="I1" s="525"/>
      <c r="J1" s="525"/>
      <c r="K1" s="526"/>
      <c r="L1" s="2"/>
      <c r="M1" s="441" t="s">
        <v>139</v>
      </c>
      <c r="N1" s="442"/>
      <c r="O1" s="442"/>
      <c r="P1" s="442"/>
      <c r="Q1" s="443"/>
      <c r="R1" s="47"/>
      <c r="S1" s="23"/>
    </row>
    <row r="2" spans="2:28" ht="14.45" customHeight="1">
      <c r="B2" s="512"/>
      <c r="C2" s="520"/>
      <c r="D2" s="521"/>
      <c r="E2" s="521"/>
      <c r="F2" s="521"/>
      <c r="G2" s="524" t="s">
        <v>39</v>
      </c>
      <c r="H2" s="525"/>
      <c r="I2" s="525"/>
      <c r="J2" s="525"/>
      <c r="K2" s="526"/>
      <c r="L2" s="6"/>
      <c r="M2" s="438">
        <v>44910</v>
      </c>
      <c r="N2" s="439"/>
      <c r="O2" s="439"/>
      <c r="P2" s="439"/>
      <c r="Q2" s="440"/>
      <c r="R2" s="48"/>
      <c r="S2" s="23"/>
    </row>
    <row r="3" spans="2:28" ht="14.45" customHeight="1">
      <c r="B3" s="512"/>
      <c r="C3" s="520"/>
      <c r="D3" s="521"/>
      <c r="E3" s="521"/>
      <c r="F3" s="521"/>
      <c r="G3" s="524" t="s">
        <v>40</v>
      </c>
      <c r="H3" s="525"/>
      <c r="I3" s="525"/>
      <c r="J3" s="525"/>
      <c r="K3" s="526"/>
      <c r="L3" s="6"/>
      <c r="M3" s="438">
        <v>45679</v>
      </c>
      <c r="N3" s="439"/>
      <c r="O3" s="439"/>
      <c r="P3" s="439"/>
      <c r="Q3" s="440"/>
      <c r="R3" s="48"/>
      <c r="S3" s="23"/>
    </row>
    <row r="4" spans="2:28" ht="14.45" customHeight="1">
      <c r="B4" s="512"/>
      <c r="C4" s="520"/>
      <c r="D4" s="521"/>
      <c r="E4" s="521"/>
      <c r="F4" s="521"/>
      <c r="G4" s="524" t="s">
        <v>41</v>
      </c>
      <c r="H4" s="525"/>
      <c r="I4" s="525"/>
      <c r="J4" s="525"/>
      <c r="K4" s="526"/>
      <c r="L4" s="6"/>
      <c r="M4" s="441">
        <v>1</v>
      </c>
      <c r="N4" s="442"/>
      <c r="O4" s="442"/>
      <c r="P4" s="442"/>
      <c r="Q4" s="443"/>
      <c r="R4" s="48"/>
      <c r="S4" s="23"/>
    </row>
    <row r="5" spans="2:28" ht="14.45" customHeight="1">
      <c r="B5" s="512"/>
      <c r="C5" s="520"/>
      <c r="D5" s="521"/>
      <c r="E5" s="521"/>
      <c r="F5" s="521"/>
      <c r="G5" s="527" t="s">
        <v>42</v>
      </c>
      <c r="H5" s="528"/>
      <c r="I5" s="528"/>
      <c r="J5" s="528"/>
      <c r="K5" s="529"/>
      <c r="L5" s="6"/>
      <c r="M5" s="508">
        <v>1</v>
      </c>
      <c r="N5" s="509"/>
      <c r="O5" s="509"/>
      <c r="P5" s="509"/>
      <c r="Q5" s="510"/>
      <c r="R5" s="48"/>
      <c r="S5" s="23"/>
    </row>
    <row r="6" spans="2:28" ht="18.600000000000001" customHeight="1">
      <c r="B6" s="513"/>
      <c r="C6" s="522"/>
      <c r="D6" s="523"/>
      <c r="E6" s="523"/>
      <c r="F6" s="523"/>
      <c r="G6" s="530" t="s">
        <v>56</v>
      </c>
      <c r="H6" s="531"/>
      <c r="I6" s="531"/>
      <c r="J6" s="531"/>
      <c r="K6" s="532"/>
      <c r="L6" s="49"/>
      <c r="M6" s="503" t="str">
        <f>'F001'!H6</f>
        <v>MS.xxxx</v>
      </c>
      <c r="N6" s="504"/>
      <c r="O6" s="504"/>
      <c r="P6" s="504"/>
      <c r="Q6" s="505"/>
      <c r="R6" s="50"/>
      <c r="S6" s="23"/>
    </row>
    <row r="7" spans="2:28" ht="27" customHeight="1">
      <c r="B7" s="18" t="s">
        <v>73</v>
      </c>
      <c r="C7" s="514">
        <f>'F001'!C11</f>
        <v>0</v>
      </c>
      <c r="D7" s="515"/>
      <c r="E7" s="515"/>
      <c r="F7" s="515"/>
      <c r="G7" s="515"/>
      <c r="H7" s="515"/>
      <c r="I7" s="515"/>
      <c r="J7" s="515"/>
      <c r="K7" s="515"/>
      <c r="L7" s="516"/>
      <c r="M7" s="515"/>
      <c r="N7" s="515"/>
      <c r="O7" s="515"/>
      <c r="P7" s="515"/>
      <c r="Q7" s="515"/>
      <c r="R7" s="517"/>
    </row>
    <row r="8" spans="2:28" ht="27" customHeight="1">
      <c r="B8" s="18" t="s">
        <v>0</v>
      </c>
      <c r="C8" s="348">
        <f>'F001'!C7:I7</f>
        <v>0</v>
      </c>
      <c r="D8" s="201"/>
      <c r="E8" s="201"/>
      <c r="F8" s="198"/>
      <c r="G8" s="198"/>
      <c r="H8" s="198"/>
      <c r="I8" s="198"/>
      <c r="J8" s="198"/>
      <c r="K8" s="198"/>
      <c r="L8" s="201"/>
      <c r="M8" s="198"/>
      <c r="N8" s="198"/>
      <c r="O8" s="198"/>
      <c r="P8" s="198"/>
      <c r="Q8" s="198"/>
      <c r="R8" s="202"/>
    </row>
    <row r="9" spans="2:28" ht="27" customHeight="1">
      <c r="B9" s="18" t="s">
        <v>1</v>
      </c>
      <c r="C9" s="348">
        <f>'F001'!C8:I8</f>
        <v>0</v>
      </c>
      <c r="D9" s="201"/>
      <c r="E9" s="201"/>
      <c r="F9" s="201"/>
      <c r="G9" s="201"/>
      <c r="H9" s="201"/>
      <c r="I9" s="201"/>
      <c r="J9" s="201"/>
      <c r="K9" s="201"/>
      <c r="L9" s="201"/>
      <c r="M9" s="201"/>
      <c r="N9" s="201"/>
      <c r="O9" s="201"/>
      <c r="P9" s="201"/>
      <c r="Q9" s="201"/>
      <c r="R9" s="202"/>
    </row>
    <row r="10" spans="2:28" ht="48.6" customHeight="1">
      <c r="B10" s="18" t="s">
        <v>2</v>
      </c>
      <c r="C10" s="270">
        <f>'F001'!C9:I9</f>
        <v>0</v>
      </c>
      <c r="D10" s="271"/>
      <c r="E10" s="271"/>
      <c r="F10" s="271"/>
      <c r="G10" s="271"/>
      <c r="H10" s="271"/>
      <c r="I10" s="271"/>
      <c r="J10" s="271"/>
      <c r="K10" s="271"/>
      <c r="L10" s="271"/>
      <c r="M10" s="271"/>
      <c r="N10" s="271"/>
      <c r="O10" s="271"/>
      <c r="P10" s="271"/>
      <c r="Q10" s="271"/>
      <c r="R10" s="272"/>
    </row>
    <row r="11" spans="2:28" ht="41.45" customHeight="1">
      <c r="B11" s="14" t="s">
        <v>74</v>
      </c>
      <c r="C11" s="494" t="s">
        <v>345</v>
      </c>
      <c r="D11" s="484"/>
      <c r="E11" s="484"/>
      <c r="F11" s="485"/>
      <c r="G11" s="485"/>
      <c r="H11" s="485"/>
      <c r="I11" s="485"/>
      <c r="J11" s="485"/>
      <c r="K11" s="485"/>
      <c r="L11" s="485"/>
      <c r="M11" s="485"/>
      <c r="N11" s="485"/>
      <c r="O11" s="485"/>
      <c r="P11" s="485"/>
      <c r="Q11" s="485"/>
      <c r="R11" s="486"/>
    </row>
    <row r="12" spans="2:28" ht="41.45" customHeight="1">
      <c r="B12" s="14" t="s">
        <v>75</v>
      </c>
      <c r="C12" s="483" t="str">
        <f>'F001'!D33</f>
        <v>--</v>
      </c>
      <c r="D12" s="484"/>
      <c r="E12" s="484"/>
      <c r="F12" s="485"/>
      <c r="G12" s="485"/>
      <c r="H12" s="485"/>
      <c r="I12" s="485"/>
      <c r="J12" s="485"/>
      <c r="K12" s="485"/>
      <c r="L12" s="485"/>
      <c r="M12" s="485"/>
      <c r="N12" s="485"/>
      <c r="O12" s="485"/>
      <c r="P12" s="485"/>
      <c r="Q12" s="485"/>
      <c r="R12" s="486"/>
      <c r="AB12"/>
    </row>
    <row r="13" spans="2:28" ht="41.45" customHeight="1">
      <c r="B13" s="14" t="s">
        <v>199</v>
      </c>
      <c r="C13" s="483" t="str">
        <f>'F001'!D34</f>
        <v>--</v>
      </c>
      <c r="D13" s="484"/>
      <c r="E13" s="484"/>
      <c r="F13" s="485"/>
      <c r="G13" s="485"/>
      <c r="H13" s="485"/>
      <c r="I13" s="485"/>
      <c r="J13" s="485"/>
      <c r="K13" s="485"/>
      <c r="L13" s="485"/>
      <c r="M13" s="485"/>
      <c r="N13" s="485"/>
      <c r="O13" s="485"/>
      <c r="P13" s="485"/>
      <c r="Q13" s="485"/>
      <c r="R13" s="486"/>
    </row>
    <row r="14" spans="2:28" ht="21.95" customHeight="1">
      <c r="B14" s="14" t="s">
        <v>141</v>
      </c>
      <c r="C14" s="495" t="str">
        <f>'F001'!H29</f>
        <v>ISO 22000:2018</v>
      </c>
      <c r="D14" s="496"/>
      <c r="E14" s="496"/>
      <c r="F14" s="497"/>
      <c r="G14" s="497"/>
      <c r="H14" s="497"/>
      <c r="I14" s="497"/>
      <c r="J14" s="497"/>
      <c r="K14" s="497"/>
      <c r="L14" s="497"/>
      <c r="M14" s="497"/>
      <c r="N14" s="497"/>
      <c r="O14" s="497"/>
      <c r="P14" s="497"/>
      <c r="Q14" s="497"/>
      <c r="R14" s="498"/>
    </row>
    <row r="15" spans="2:28" ht="30" customHeight="1">
      <c r="B15" s="487" t="s">
        <v>142</v>
      </c>
      <c r="C15" s="291"/>
      <c r="D15" s="291"/>
      <c r="E15" s="291"/>
      <c r="F15" s="291"/>
      <c r="G15" s="291"/>
      <c r="H15" s="291"/>
      <c r="I15" s="291"/>
      <c r="J15" s="291"/>
      <c r="K15" s="291"/>
      <c r="L15" s="291"/>
      <c r="M15" s="291"/>
      <c r="N15" s="291"/>
      <c r="O15" s="291"/>
      <c r="P15" s="291"/>
      <c r="Q15" s="291"/>
      <c r="R15" s="488"/>
    </row>
    <row r="16" spans="2:28" s="83" customFormat="1" ht="31.5" customHeight="1">
      <c r="B16" s="499" t="s">
        <v>160</v>
      </c>
      <c r="C16" s="499"/>
      <c r="D16" s="499"/>
      <c r="E16" s="506" t="s">
        <v>82</v>
      </c>
      <c r="F16" s="506"/>
      <c r="G16" s="506"/>
      <c r="H16" s="506"/>
      <c r="I16" s="506"/>
      <c r="J16" s="506"/>
      <c r="K16" s="507" t="s">
        <v>161</v>
      </c>
      <c r="L16" s="507"/>
      <c r="M16" s="507" t="s">
        <v>162</v>
      </c>
      <c r="N16" s="507"/>
      <c r="O16" s="506" t="s">
        <v>163</v>
      </c>
      <c r="P16" s="506"/>
      <c r="Q16" s="506"/>
      <c r="R16" s="506"/>
      <c r="S16" s="82"/>
    </row>
    <row r="17" spans="2:19" s="83" customFormat="1" ht="17.45" customHeight="1">
      <c r="B17" s="452" t="s">
        <v>143</v>
      </c>
      <c r="C17" s="453"/>
      <c r="D17" s="454"/>
      <c r="E17" s="450" t="s">
        <v>167</v>
      </c>
      <c r="F17" s="451"/>
      <c r="G17" s="450" t="s">
        <v>168</v>
      </c>
      <c r="H17" s="451"/>
      <c r="I17" s="450" t="s">
        <v>169</v>
      </c>
      <c r="J17" s="451"/>
      <c r="K17" s="458" t="s">
        <v>164</v>
      </c>
      <c r="L17" s="459"/>
      <c r="M17" s="323"/>
      <c r="N17" s="463" t="s">
        <v>165</v>
      </c>
      <c r="O17" s="500">
        <v>0</v>
      </c>
      <c r="P17" s="501"/>
      <c r="Q17" s="501"/>
      <c r="R17" s="459"/>
      <c r="S17" s="82"/>
    </row>
    <row r="18" spans="2:19" ht="21" customHeight="1">
      <c r="B18" s="455"/>
      <c r="C18" s="456"/>
      <c r="D18" s="457"/>
      <c r="E18" s="489">
        <f>'F001'!F57</f>
        <v>0</v>
      </c>
      <c r="F18" s="490"/>
      <c r="G18" s="489">
        <f>'F001'!F58</f>
        <v>0</v>
      </c>
      <c r="H18" s="490"/>
      <c r="I18" s="489">
        <f>'F001'!F59</f>
        <v>0</v>
      </c>
      <c r="J18" s="490"/>
      <c r="K18" s="460"/>
      <c r="L18" s="461"/>
      <c r="M18" s="462"/>
      <c r="N18" s="462"/>
      <c r="O18" s="460"/>
      <c r="P18" s="502"/>
      <c r="Q18" s="502"/>
      <c r="R18" s="461"/>
    </row>
    <row r="19" spans="2:19" ht="27.6" customHeight="1">
      <c r="B19" s="491" t="s">
        <v>144</v>
      </c>
      <c r="C19" s="492"/>
      <c r="D19" s="493"/>
      <c r="E19" s="472"/>
      <c r="F19" s="472"/>
      <c r="G19" s="472"/>
      <c r="H19" s="472"/>
      <c r="I19" s="472"/>
      <c r="J19" s="472"/>
      <c r="K19" s="84"/>
      <c r="L19" s="84" t="s">
        <v>165</v>
      </c>
      <c r="M19" s="84"/>
      <c r="N19" s="85">
        <v>0.05</v>
      </c>
      <c r="O19" s="473">
        <v>0</v>
      </c>
      <c r="P19" s="474"/>
      <c r="Q19" s="474"/>
      <c r="R19" s="475"/>
    </row>
    <row r="20" spans="2:19" ht="27.6" customHeight="1">
      <c r="B20" s="491" t="s">
        <v>145</v>
      </c>
      <c r="C20" s="492"/>
      <c r="D20" s="493"/>
      <c r="E20" s="472"/>
      <c r="F20" s="472"/>
      <c r="G20" s="472"/>
      <c r="H20" s="472"/>
      <c r="I20" s="472"/>
      <c r="J20" s="472"/>
      <c r="K20" s="84"/>
      <c r="L20" s="85">
        <v>0.05</v>
      </c>
      <c r="M20" s="84"/>
      <c r="N20" s="84" t="s">
        <v>165</v>
      </c>
      <c r="O20" s="473">
        <v>0</v>
      </c>
      <c r="P20" s="474"/>
      <c r="Q20" s="474"/>
      <c r="R20" s="475"/>
    </row>
    <row r="21" spans="2:19" ht="27.6" customHeight="1">
      <c r="B21" s="491" t="s">
        <v>146</v>
      </c>
      <c r="C21" s="492"/>
      <c r="D21" s="493"/>
      <c r="E21" s="472"/>
      <c r="F21" s="472"/>
      <c r="G21" s="472"/>
      <c r="H21" s="472"/>
      <c r="I21" s="472"/>
      <c r="J21" s="472"/>
      <c r="K21" s="84"/>
      <c r="L21" s="85">
        <v>0.05</v>
      </c>
      <c r="M21" s="84"/>
      <c r="N21" s="84" t="s">
        <v>165</v>
      </c>
      <c r="O21" s="473">
        <v>0</v>
      </c>
      <c r="P21" s="474"/>
      <c r="Q21" s="474"/>
      <c r="R21" s="475"/>
    </row>
    <row r="22" spans="2:19" ht="27.6" customHeight="1">
      <c r="B22" s="491" t="s">
        <v>147</v>
      </c>
      <c r="C22" s="492"/>
      <c r="D22" s="493"/>
      <c r="E22" s="472"/>
      <c r="F22" s="472"/>
      <c r="G22" s="472"/>
      <c r="H22" s="472"/>
      <c r="I22" s="472"/>
      <c r="J22" s="472"/>
      <c r="K22" s="84"/>
      <c r="L22" s="85">
        <v>0.05</v>
      </c>
      <c r="M22" s="84"/>
      <c r="N22" s="84" t="s">
        <v>165</v>
      </c>
      <c r="O22" s="473">
        <v>0</v>
      </c>
      <c r="P22" s="474"/>
      <c r="Q22" s="474"/>
      <c r="R22" s="475"/>
    </row>
    <row r="23" spans="2:19" ht="27.6" customHeight="1">
      <c r="B23" s="491" t="s">
        <v>148</v>
      </c>
      <c r="C23" s="492"/>
      <c r="D23" s="493"/>
      <c r="E23" s="472"/>
      <c r="F23" s="472"/>
      <c r="G23" s="472"/>
      <c r="H23" s="472"/>
      <c r="I23" s="472"/>
      <c r="J23" s="472"/>
      <c r="K23" s="84"/>
      <c r="L23" s="85">
        <v>0.05</v>
      </c>
      <c r="M23" s="84"/>
      <c r="N23" s="85">
        <v>0.05</v>
      </c>
      <c r="O23" s="473">
        <v>0</v>
      </c>
      <c r="P23" s="474"/>
      <c r="Q23" s="474"/>
      <c r="R23" s="475"/>
    </row>
    <row r="24" spans="2:19" ht="27.6" customHeight="1">
      <c r="B24" s="491" t="s">
        <v>149</v>
      </c>
      <c r="C24" s="492"/>
      <c r="D24" s="493"/>
      <c r="E24" s="472"/>
      <c r="F24" s="472"/>
      <c r="G24" s="472"/>
      <c r="H24" s="472"/>
      <c r="I24" s="472"/>
      <c r="J24" s="472"/>
      <c r="K24" s="84"/>
      <c r="L24" s="85">
        <v>0.05</v>
      </c>
      <c r="M24" s="84"/>
      <c r="N24" s="84" t="s">
        <v>165</v>
      </c>
      <c r="O24" s="473">
        <v>0</v>
      </c>
      <c r="P24" s="474"/>
      <c r="Q24" s="474"/>
      <c r="R24" s="475"/>
    </row>
    <row r="25" spans="2:19" ht="27.6" customHeight="1">
      <c r="B25" s="491" t="s">
        <v>150</v>
      </c>
      <c r="C25" s="492"/>
      <c r="D25" s="493"/>
      <c r="E25" s="472"/>
      <c r="F25" s="472"/>
      <c r="G25" s="472"/>
      <c r="H25" s="472"/>
      <c r="I25" s="472"/>
      <c r="J25" s="472"/>
      <c r="K25" s="84"/>
      <c r="L25" s="85">
        <v>0.1</v>
      </c>
      <c r="M25" s="84"/>
      <c r="N25" s="84" t="s">
        <v>165</v>
      </c>
      <c r="O25" s="473">
        <v>0</v>
      </c>
      <c r="P25" s="474"/>
      <c r="Q25" s="474"/>
      <c r="R25" s="475"/>
    </row>
    <row r="26" spans="2:19" ht="40.5" customHeight="1">
      <c r="B26" s="491" t="s">
        <v>151</v>
      </c>
      <c r="C26" s="492"/>
      <c r="D26" s="493"/>
      <c r="E26" s="472"/>
      <c r="F26" s="472"/>
      <c r="G26" s="472"/>
      <c r="H26" s="472"/>
      <c r="I26" s="472"/>
      <c r="J26" s="472"/>
      <c r="K26" s="84"/>
      <c r="L26" s="85">
        <v>0.05</v>
      </c>
      <c r="M26" s="84"/>
      <c r="N26" s="84" t="s">
        <v>165</v>
      </c>
      <c r="O26" s="473">
        <v>0</v>
      </c>
      <c r="P26" s="474"/>
      <c r="Q26" s="474"/>
      <c r="R26" s="475"/>
    </row>
    <row r="27" spans="2:19" ht="23.1" customHeight="1">
      <c r="B27" s="491" t="s">
        <v>152</v>
      </c>
      <c r="C27" s="492"/>
      <c r="D27" s="493"/>
      <c r="E27" s="472"/>
      <c r="F27" s="472"/>
      <c r="G27" s="472"/>
      <c r="H27" s="472"/>
      <c r="I27" s="472"/>
      <c r="J27" s="472"/>
      <c r="K27" s="84"/>
      <c r="L27" s="85">
        <v>0.1</v>
      </c>
      <c r="M27" s="84"/>
      <c r="N27" s="84" t="s">
        <v>165</v>
      </c>
      <c r="O27" s="473">
        <v>0</v>
      </c>
      <c r="P27" s="474"/>
      <c r="Q27" s="474"/>
      <c r="R27" s="475"/>
    </row>
    <row r="28" spans="2:19" ht="23.1" customHeight="1">
      <c r="B28" s="491" t="s">
        <v>153</v>
      </c>
      <c r="C28" s="492"/>
      <c r="D28" s="493"/>
      <c r="E28" s="472"/>
      <c r="F28" s="472"/>
      <c r="G28" s="472"/>
      <c r="H28" s="472"/>
      <c r="I28" s="472"/>
      <c r="J28" s="472"/>
      <c r="K28" s="84"/>
      <c r="L28" s="85">
        <v>0.05</v>
      </c>
      <c r="M28" s="84"/>
      <c r="N28" s="84" t="s">
        <v>165</v>
      </c>
      <c r="O28" s="473">
        <v>0</v>
      </c>
      <c r="P28" s="474"/>
      <c r="Q28" s="474"/>
      <c r="R28" s="475"/>
    </row>
    <row r="29" spans="2:19" ht="26.45" customHeight="1">
      <c r="B29" s="491" t="s">
        <v>154</v>
      </c>
      <c r="C29" s="492"/>
      <c r="D29" s="493"/>
      <c r="E29" s="472"/>
      <c r="F29" s="472"/>
      <c r="G29" s="472"/>
      <c r="H29" s="472"/>
      <c r="I29" s="472"/>
      <c r="J29" s="472"/>
      <c r="K29" s="84"/>
      <c r="L29" s="84" t="s">
        <v>165</v>
      </c>
      <c r="M29" s="84"/>
      <c r="N29" s="85">
        <v>0.1</v>
      </c>
      <c r="O29" s="473">
        <v>0</v>
      </c>
      <c r="P29" s="474"/>
      <c r="Q29" s="474"/>
      <c r="R29" s="475"/>
    </row>
    <row r="30" spans="2:19" ht="26.45" customHeight="1">
      <c r="B30" s="491" t="s">
        <v>155</v>
      </c>
      <c r="C30" s="492"/>
      <c r="D30" s="493"/>
      <c r="E30" s="472"/>
      <c r="F30" s="472"/>
      <c r="G30" s="472"/>
      <c r="H30" s="472"/>
      <c r="I30" s="472"/>
      <c r="J30" s="472"/>
      <c r="K30" s="84"/>
      <c r="L30" s="84" t="s">
        <v>165</v>
      </c>
      <c r="M30" s="84"/>
      <c r="N30" s="85">
        <v>0.1</v>
      </c>
      <c r="O30" s="473">
        <v>0</v>
      </c>
      <c r="P30" s="474"/>
      <c r="Q30" s="474"/>
      <c r="R30" s="475"/>
    </row>
    <row r="31" spans="2:19" ht="26.45" customHeight="1">
      <c r="B31" s="491" t="s">
        <v>156</v>
      </c>
      <c r="C31" s="492"/>
      <c r="D31" s="493"/>
      <c r="E31" s="472"/>
      <c r="F31" s="472"/>
      <c r="G31" s="472"/>
      <c r="H31" s="472"/>
      <c r="I31" s="472"/>
      <c r="J31" s="472"/>
      <c r="K31" s="84"/>
      <c r="L31" s="85">
        <v>0.1</v>
      </c>
      <c r="M31" s="84"/>
      <c r="N31" s="85">
        <v>0.1</v>
      </c>
      <c r="O31" s="473">
        <v>0</v>
      </c>
      <c r="P31" s="474"/>
      <c r="Q31" s="474"/>
      <c r="R31" s="475"/>
    </row>
    <row r="32" spans="2:19" ht="22.5" customHeight="1">
      <c r="B32" s="491" t="s">
        <v>157</v>
      </c>
      <c r="C32" s="492"/>
      <c r="D32" s="493"/>
      <c r="E32" s="472"/>
      <c r="F32" s="472"/>
      <c r="G32" s="472"/>
      <c r="H32" s="472"/>
      <c r="I32" s="472"/>
      <c r="J32" s="472"/>
      <c r="K32" s="84"/>
      <c r="L32" s="85">
        <v>0.1</v>
      </c>
      <c r="M32" s="84"/>
      <c r="N32" s="84" t="s">
        <v>165</v>
      </c>
      <c r="O32" s="473">
        <v>0</v>
      </c>
      <c r="P32" s="474"/>
      <c r="Q32" s="474"/>
      <c r="R32" s="475"/>
    </row>
    <row r="33" spans="2:18" ht="26.45" customHeight="1">
      <c r="B33" s="491" t="s">
        <v>158</v>
      </c>
      <c r="C33" s="492"/>
      <c r="D33" s="493"/>
      <c r="E33" s="472"/>
      <c r="F33" s="472"/>
      <c r="G33" s="472"/>
      <c r="H33" s="472"/>
      <c r="I33" s="472"/>
      <c r="J33" s="472"/>
      <c r="K33" s="84"/>
      <c r="L33" s="84" t="s">
        <v>165</v>
      </c>
      <c r="M33" s="84"/>
      <c r="N33" s="85">
        <v>0.2</v>
      </c>
      <c r="O33" s="473">
        <v>0</v>
      </c>
      <c r="P33" s="474"/>
      <c r="Q33" s="474"/>
      <c r="R33" s="475"/>
    </row>
    <row r="34" spans="2:18" ht="26.45" customHeight="1">
      <c r="B34" s="452" t="s">
        <v>159</v>
      </c>
      <c r="C34" s="453"/>
      <c r="D34" s="454"/>
      <c r="E34" s="482"/>
      <c r="F34" s="482"/>
      <c r="G34" s="482"/>
      <c r="H34" s="482"/>
      <c r="I34" s="482"/>
      <c r="J34" s="482"/>
      <c r="K34" s="84"/>
      <c r="L34" s="84" t="s">
        <v>165</v>
      </c>
      <c r="M34" s="86"/>
      <c r="N34" s="85">
        <v>0.2</v>
      </c>
      <c r="O34" s="473">
        <v>0</v>
      </c>
      <c r="P34" s="474"/>
      <c r="Q34" s="474"/>
      <c r="R34" s="475"/>
    </row>
    <row r="35" spans="2:18" ht="21.6" customHeight="1">
      <c r="B35" s="479" t="s">
        <v>166</v>
      </c>
      <c r="C35" s="480"/>
      <c r="D35" s="480"/>
      <c r="E35" s="480"/>
      <c r="F35" s="480"/>
      <c r="G35" s="480"/>
      <c r="H35" s="480"/>
      <c r="I35" s="480"/>
      <c r="J35" s="480"/>
      <c r="K35" s="480"/>
      <c r="L35" s="480"/>
      <c r="M35" s="480"/>
      <c r="N35" s="480"/>
      <c r="O35" s="480"/>
      <c r="P35" s="480"/>
      <c r="Q35" s="480"/>
      <c r="R35" s="481"/>
    </row>
    <row r="36" spans="2:18">
      <c r="B36" s="476"/>
      <c r="C36" s="477"/>
      <c r="D36" s="477"/>
      <c r="E36" s="477"/>
      <c r="F36" s="477"/>
      <c r="G36" s="477"/>
      <c r="H36" s="477"/>
      <c r="I36" s="477"/>
      <c r="J36" s="477"/>
      <c r="K36" s="477"/>
      <c r="L36" s="477"/>
      <c r="M36" s="477"/>
      <c r="N36" s="477"/>
      <c r="O36" s="477"/>
      <c r="P36" s="477"/>
      <c r="Q36" s="477"/>
      <c r="R36" s="478"/>
    </row>
    <row r="37" spans="2:18" s="5" customFormat="1" ht="47.45" customHeight="1">
      <c r="B37" s="470" t="s">
        <v>136</v>
      </c>
      <c r="C37" s="467"/>
      <c r="D37" s="467"/>
      <c r="E37" s="470" t="s">
        <v>137</v>
      </c>
      <c r="F37" s="470"/>
      <c r="G37" s="470"/>
      <c r="H37" s="470"/>
      <c r="I37" s="470"/>
      <c r="J37" s="470"/>
      <c r="K37" s="470"/>
      <c r="L37" s="464"/>
      <c r="M37" s="464"/>
      <c r="N37" s="464"/>
      <c r="O37" s="464"/>
      <c r="P37" s="464"/>
      <c r="Q37" s="464"/>
      <c r="R37" s="464"/>
    </row>
    <row r="38" spans="2:18" s="5" customFormat="1" ht="14.45" customHeight="1">
      <c r="B38" s="470"/>
      <c r="C38" s="468">
        <f>'F001'!C11</f>
        <v>0</v>
      </c>
      <c r="D38" s="468"/>
      <c r="E38" s="470"/>
      <c r="F38" s="470"/>
      <c r="G38" s="470"/>
      <c r="H38" s="470"/>
      <c r="I38" s="470"/>
      <c r="J38" s="470"/>
      <c r="K38" s="470"/>
      <c r="L38" s="465">
        <f>'F001'!C11</f>
        <v>0</v>
      </c>
      <c r="M38" s="465"/>
      <c r="N38" s="465"/>
      <c r="O38" s="465"/>
      <c r="P38" s="465"/>
      <c r="Q38" s="465"/>
      <c r="R38" s="465"/>
    </row>
    <row r="39" spans="2:18" s="5" customFormat="1" ht="14.45" customHeight="1">
      <c r="B39" s="471"/>
      <c r="C39" s="469" t="s">
        <v>76</v>
      </c>
      <c r="D39" s="469"/>
      <c r="E39" s="471"/>
      <c r="F39" s="471"/>
      <c r="G39" s="471"/>
      <c r="H39" s="471"/>
      <c r="I39" s="471"/>
      <c r="J39" s="471"/>
      <c r="K39" s="471"/>
      <c r="L39" s="466">
        <f>'F001'!C15</f>
        <v>0</v>
      </c>
      <c r="M39" s="466"/>
      <c r="N39" s="466"/>
      <c r="O39" s="466"/>
      <c r="P39" s="466"/>
      <c r="Q39" s="466"/>
      <c r="R39" s="466"/>
    </row>
    <row r="40" spans="2:18" s="5" customFormat="1" ht="12.75">
      <c r="B40" s="332"/>
      <c r="C40" s="370"/>
      <c r="D40" s="370"/>
      <c r="E40" s="370"/>
      <c r="F40" s="370"/>
      <c r="G40" s="370"/>
      <c r="H40" s="370"/>
      <c r="I40" s="370"/>
      <c r="J40" s="370"/>
      <c r="K40" s="370"/>
      <c r="L40" s="370"/>
      <c r="M40" s="370"/>
      <c r="N40" s="370"/>
      <c r="O40" s="370"/>
      <c r="P40" s="370"/>
      <c r="Q40" s="370"/>
      <c r="R40" s="333"/>
    </row>
    <row r="41" spans="2:18" s="5" customFormat="1" ht="66.95" customHeight="1">
      <c r="B41" s="447" t="s">
        <v>405</v>
      </c>
      <c r="C41" s="448"/>
      <c r="D41" s="448"/>
      <c r="E41" s="448"/>
      <c r="F41" s="448"/>
      <c r="G41" s="448"/>
      <c r="H41" s="448"/>
      <c r="I41" s="448"/>
      <c r="J41" s="448"/>
      <c r="K41" s="448"/>
      <c r="L41" s="448"/>
      <c r="M41" s="448"/>
      <c r="N41" s="448"/>
      <c r="O41" s="448"/>
      <c r="P41" s="448"/>
      <c r="Q41" s="448"/>
      <c r="R41" s="449"/>
    </row>
    <row r="42" spans="2:18" s="5" customFormat="1" ht="15" customHeight="1">
      <c r="B42" s="332"/>
      <c r="C42" s="370"/>
      <c r="D42" s="370"/>
      <c r="E42" s="370"/>
      <c r="F42" s="370"/>
      <c r="G42" s="370"/>
      <c r="H42" s="370"/>
      <c r="I42" s="370"/>
      <c r="J42" s="370"/>
      <c r="K42" s="370"/>
      <c r="L42" s="370"/>
      <c r="M42" s="370"/>
      <c r="N42" s="370"/>
      <c r="O42" s="370"/>
      <c r="P42" s="370"/>
      <c r="Q42" s="370"/>
      <c r="R42" s="333"/>
    </row>
  </sheetData>
  <mergeCells count="100">
    <mergeCell ref="M5:Q5"/>
    <mergeCell ref="O16:R16"/>
    <mergeCell ref="B1:B6"/>
    <mergeCell ref="C7:R7"/>
    <mergeCell ref="C8:R8"/>
    <mergeCell ref="C9:R9"/>
    <mergeCell ref="C10:R10"/>
    <mergeCell ref="C1:F6"/>
    <mergeCell ref="G1:K1"/>
    <mergeCell ref="G2:K2"/>
    <mergeCell ref="M2:Q2"/>
    <mergeCell ref="M1:Q1"/>
    <mergeCell ref="G3:K3"/>
    <mergeCell ref="G4:K4"/>
    <mergeCell ref="G5:K5"/>
    <mergeCell ref="G6:K6"/>
    <mergeCell ref="M6:Q6"/>
    <mergeCell ref="E18:F18"/>
    <mergeCell ref="G18:H18"/>
    <mergeCell ref="E16:J16"/>
    <mergeCell ref="K16:L16"/>
    <mergeCell ref="M16:N16"/>
    <mergeCell ref="C13:R13"/>
    <mergeCell ref="B25:D25"/>
    <mergeCell ref="B26:D26"/>
    <mergeCell ref="B27:D27"/>
    <mergeCell ref="B22:D22"/>
    <mergeCell ref="B23:D23"/>
    <mergeCell ref="B24:D24"/>
    <mergeCell ref="B31:D31"/>
    <mergeCell ref="B32:D32"/>
    <mergeCell ref="B33:D33"/>
    <mergeCell ref="B28:D28"/>
    <mergeCell ref="B29:D29"/>
    <mergeCell ref="B30:D30"/>
    <mergeCell ref="M4:Q4"/>
    <mergeCell ref="M3:Q3"/>
    <mergeCell ref="C12:R12"/>
    <mergeCell ref="B15:R15"/>
    <mergeCell ref="E22:J22"/>
    <mergeCell ref="O22:R22"/>
    <mergeCell ref="I18:J18"/>
    <mergeCell ref="E19:J19"/>
    <mergeCell ref="O19:R19"/>
    <mergeCell ref="B19:D19"/>
    <mergeCell ref="B20:D20"/>
    <mergeCell ref="B21:D21"/>
    <mergeCell ref="C11:R11"/>
    <mergeCell ref="C14:R14"/>
    <mergeCell ref="B16:D16"/>
    <mergeCell ref="O17:R18"/>
    <mergeCell ref="E23:J23"/>
    <mergeCell ref="O23:R23"/>
    <mergeCell ref="E20:J20"/>
    <mergeCell ref="O20:R20"/>
    <mergeCell ref="E21:J21"/>
    <mergeCell ref="O21:R21"/>
    <mergeCell ref="E26:J26"/>
    <mergeCell ref="O26:R26"/>
    <mergeCell ref="E27:J27"/>
    <mergeCell ref="O27:R27"/>
    <mergeCell ref="E24:J24"/>
    <mergeCell ref="O24:R24"/>
    <mergeCell ref="E25:J25"/>
    <mergeCell ref="O25:R25"/>
    <mergeCell ref="E30:J30"/>
    <mergeCell ref="O30:R30"/>
    <mergeCell ref="E31:J31"/>
    <mergeCell ref="O31:R31"/>
    <mergeCell ref="E28:J28"/>
    <mergeCell ref="O28:R28"/>
    <mergeCell ref="E29:J29"/>
    <mergeCell ref="O29:R29"/>
    <mergeCell ref="E37:K39"/>
    <mergeCell ref="B37:B39"/>
    <mergeCell ref="E32:J32"/>
    <mergeCell ref="O32:R32"/>
    <mergeCell ref="E33:J33"/>
    <mergeCell ref="O33:R33"/>
    <mergeCell ref="B36:R36"/>
    <mergeCell ref="B34:D34"/>
    <mergeCell ref="B35:R35"/>
    <mergeCell ref="E34:J34"/>
    <mergeCell ref="O34:R34"/>
    <mergeCell ref="B40:R40"/>
    <mergeCell ref="B41:R41"/>
    <mergeCell ref="B42:R42"/>
    <mergeCell ref="E17:F17"/>
    <mergeCell ref="G17:H17"/>
    <mergeCell ref="I17:J17"/>
    <mergeCell ref="B17:D18"/>
    <mergeCell ref="K17:L18"/>
    <mergeCell ref="M17:M18"/>
    <mergeCell ref="N17:N18"/>
    <mergeCell ref="L37:R37"/>
    <mergeCell ref="L38:R38"/>
    <mergeCell ref="L39:R39"/>
    <mergeCell ref="C37:D37"/>
    <mergeCell ref="C38:D38"/>
    <mergeCell ref="C39:D39"/>
  </mergeCells>
  <pageMargins left="0.33" right="0.34" top="0.38" bottom="0.41"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7"/>
  <dimension ref="B1:M142"/>
  <sheetViews>
    <sheetView view="pageBreakPreview" topLeftCell="A45" zoomScale="85" zoomScaleNormal="85" zoomScaleSheetLayoutView="85" workbookViewId="0">
      <selection activeCell="M12" sqref="M12"/>
    </sheetView>
  </sheetViews>
  <sheetFormatPr defaultColWidth="8.85546875" defaultRowHeight="12.75"/>
  <cols>
    <col min="1" max="1" width="8.85546875" style="5"/>
    <col min="2" max="2" width="39.85546875" style="5" customWidth="1"/>
    <col min="3" max="3" width="3.85546875" style="5" customWidth="1"/>
    <col min="4" max="4" width="28" style="5" customWidth="1"/>
    <col min="5" max="5" width="3.85546875" style="5" customWidth="1"/>
    <col min="6" max="6" width="24.42578125" style="5" customWidth="1"/>
    <col min="7" max="7" width="4.140625" style="5" customWidth="1"/>
    <col min="8" max="8" width="24.42578125" style="5" customWidth="1"/>
    <col min="9" max="9" width="4.140625" style="5" customWidth="1"/>
    <col min="10" max="10" width="1.42578125" style="16" customWidth="1"/>
    <col min="11" max="13" width="2.42578125" style="5" customWidth="1"/>
    <col min="14" max="16384" width="8.85546875" style="5"/>
  </cols>
  <sheetData>
    <row r="1" spans="2:13" ht="14.45" customHeight="1">
      <c r="B1" s="239"/>
      <c r="C1" s="518" t="s">
        <v>210</v>
      </c>
      <c r="D1" s="593"/>
      <c r="E1" s="593"/>
      <c r="F1" s="1" t="s">
        <v>38</v>
      </c>
      <c r="G1" s="2"/>
      <c r="H1" s="3" t="s">
        <v>171</v>
      </c>
      <c r="I1" s="4"/>
      <c r="J1" s="5"/>
    </row>
    <row r="2" spans="2:13" ht="14.45" customHeight="1">
      <c r="B2" s="240"/>
      <c r="C2" s="594"/>
      <c r="D2" s="595"/>
      <c r="E2" s="595"/>
      <c r="F2" s="1" t="s">
        <v>39</v>
      </c>
      <c r="G2" s="6"/>
      <c r="H2" s="123">
        <v>44566</v>
      </c>
      <c r="I2" s="7"/>
      <c r="J2" s="5"/>
    </row>
    <row r="3" spans="2:13" ht="14.45" customHeight="1">
      <c r="B3" s="240"/>
      <c r="C3" s="594"/>
      <c r="D3" s="595"/>
      <c r="E3" s="595"/>
      <c r="F3" s="1" t="s">
        <v>40</v>
      </c>
      <c r="G3" s="6"/>
      <c r="H3" s="123">
        <v>46076</v>
      </c>
      <c r="I3" s="7"/>
      <c r="J3" s="5"/>
    </row>
    <row r="4" spans="2:13" ht="14.45" customHeight="1">
      <c r="B4" s="240"/>
      <c r="C4" s="594"/>
      <c r="D4" s="595"/>
      <c r="E4" s="595"/>
      <c r="F4" s="1" t="s">
        <v>41</v>
      </c>
      <c r="G4" s="6"/>
      <c r="H4" s="3">
        <v>3</v>
      </c>
      <c r="I4" s="7"/>
      <c r="J4" s="5"/>
    </row>
    <row r="5" spans="2:13" ht="14.45" customHeight="1">
      <c r="B5" s="240"/>
      <c r="C5" s="594"/>
      <c r="D5" s="595"/>
      <c r="E5" s="595"/>
      <c r="F5" s="8" t="s">
        <v>42</v>
      </c>
      <c r="G5" s="6"/>
      <c r="H5" s="9">
        <v>1</v>
      </c>
      <c r="I5" s="7"/>
      <c r="J5" s="5"/>
    </row>
    <row r="6" spans="2:13" ht="18.600000000000001" customHeight="1">
      <c r="B6" s="241"/>
      <c r="C6" s="596"/>
      <c r="D6" s="597"/>
      <c r="E6" s="597"/>
      <c r="F6" s="10" t="s">
        <v>56</v>
      </c>
      <c r="G6" s="11"/>
      <c r="H6" s="12" t="str">
        <f>'F001'!H6</f>
        <v>MS.xxxx</v>
      </c>
      <c r="I6" s="13"/>
      <c r="J6" s="5"/>
    </row>
    <row r="7" spans="2:13" ht="24.95" customHeight="1">
      <c r="B7" s="14" t="s">
        <v>0</v>
      </c>
      <c r="C7" s="420">
        <f>'F001'!C7</f>
        <v>0</v>
      </c>
      <c r="D7" s="198"/>
      <c r="E7" s="198"/>
      <c r="F7" s="198"/>
      <c r="G7" s="198"/>
      <c r="H7" s="198"/>
      <c r="I7" s="15"/>
    </row>
    <row r="8" spans="2:13" ht="24.95" customHeight="1">
      <c r="B8" s="14" t="s">
        <v>1</v>
      </c>
      <c r="C8" s="348">
        <f>'F001'!C8</f>
        <v>0</v>
      </c>
      <c r="D8" s="201"/>
      <c r="E8" s="201"/>
      <c r="F8" s="201"/>
      <c r="G8" s="201"/>
      <c r="H8" s="201"/>
      <c r="I8" s="15"/>
    </row>
    <row r="9" spans="2:13" ht="27" customHeight="1">
      <c r="B9" s="14" t="s">
        <v>2</v>
      </c>
      <c r="C9" s="299">
        <f>'F001'!C9</f>
        <v>0</v>
      </c>
      <c r="D9" s="297"/>
      <c r="E9" s="297"/>
      <c r="F9" s="297"/>
      <c r="G9" s="297"/>
      <c r="H9" s="297"/>
      <c r="I9" s="15"/>
    </row>
    <row r="10" spans="2:13">
      <c r="B10" s="278" t="s">
        <v>3</v>
      </c>
      <c r="C10" s="279"/>
      <c r="D10" s="281"/>
      <c r="E10" s="281"/>
      <c r="F10" s="281"/>
      <c r="G10" s="281"/>
      <c r="H10" s="281"/>
      <c r="I10" s="282"/>
    </row>
    <row r="11" spans="2:13" ht="20.45" customHeight="1">
      <c r="B11" s="14" t="s">
        <v>4</v>
      </c>
      <c r="C11" s="296">
        <f>'F001'!C11</f>
        <v>0</v>
      </c>
      <c r="D11" s="297"/>
      <c r="E11" s="298"/>
      <c r="F11" s="294" t="s">
        <v>10</v>
      </c>
      <c r="G11" s="295"/>
      <c r="H11" s="409">
        <f>'F001'!H11</f>
        <v>0</v>
      </c>
      <c r="I11" s="411"/>
    </row>
    <row r="12" spans="2:13" ht="20.45" customHeight="1">
      <c r="B12" s="14" t="s">
        <v>11</v>
      </c>
      <c r="C12" s="600">
        <f>'F001'!C13</f>
        <v>0</v>
      </c>
      <c r="D12" s="601"/>
      <c r="E12" s="602"/>
      <c r="F12" s="294" t="s">
        <v>12</v>
      </c>
      <c r="G12" s="295"/>
      <c r="H12" s="598">
        <f>'F001'!H13</f>
        <v>0</v>
      </c>
      <c r="I12" s="599"/>
      <c r="M12"/>
    </row>
    <row r="13" spans="2:13" ht="20.45" customHeight="1">
      <c r="B13" s="14" t="s">
        <v>5</v>
      </c>
      <c r="C13" s="305">
        <f>'F001'!C12</f>
        <v>0</v>
      </c>
      <c r="D13" s="297"/>
      <c r="E13" s="298"/>
      <c r="F13" s="294" t="s">
        <v>6</v>
      </c>
      <c r="G13" s="295"/>
      <c r="H13" s="305">
        <f>'F001'!H12</f>
        <v>0</v>
      </c>
      <c r="I13" s="298"/>
    </row>
    <row r="14" spans="2:13" ht="23.1" customHeight="1">
      <c r="B14" s="14" t="s">
        <v>7</v>
      </c>
      <c r="C14" s="305">
        <f>'F001'!C14</f>
        <v>0</v>
      </c>
      <c r="D14" s="297"/>
      <c r="E14" s="298"/>
      <c r="F14" s="294" t="s">
        <v>61</v>
      </c>
      <c r="G14" s="295"/>
      <c r="H14" s="299">
        <f>'F001'!C15</f>
        <v>0</v>
      </c>
      <c r="I14" s="582"/>
    </row>
    <row r="15" spans="2:13" ht="20.45" customHeight="1">
      <c r="B15" s="17" t="s">
        <v>47</v>
      </c>
      <c r="C15" s="305">
        <f>'F001'!H14</f>
        <v>0</v>
      </c>
      <c r="D15" s="297"/>
      <c r="E15" s="298"/>
      <c r="F15" s="294" t="s">
        <v>65</v>
      </c>
      <c r="G15" s="295"/>
      <c r="H15" s="299">
        <f>'F001'!H15</f>
        <v>0</v>
      </c>
      <c r="I15" s="582"/>
    </row>
    <row r="16" spans="2:13" ht="20.45" customHeight="1">
      <c r="B16" s="17" t="s">
        <v>172</v>
      </c>
      <c r="C16" s="305" t="str">
        <f>'F001'!H16</f>
        <v>--</v>
      </c>
      <c r="D16" s="297"/>
      <c r="E16" s="298"/>
      <c r="F16" s="294" t="s">
        <v>58</v>
      </c>
      <c r="G16" s="295"/>
      <c r="H16" s="299" t="s">
        <v>44</v>
      </c>
      <c r="I16" s="582"/>
    </row>
    <row r="17" spans="2:9" ht="20.45" customHeight="1">
      <c r="B17" s="17" t="s">
        <v>57</v>
      </c>
      <c r="C17" s="299" t="str">
        <f>'F001'!H17</f>
        <v>--</v>
      </c>
      <c r="D17" s="297"/>
      <c r="E17" s="298"/>
      <c r="F17" s="294" t="s">
        <v>59</v>
      </c>
      <c r="G17" s="295"/>
      <c r="H17" s="299" t="s">
        <v>44</v>
      </c>
      <c r="I17" s="582"/>
    </row>
    <row r="18" spans="2:9" ht="20.45" customHeight="1">
      <c r="B18" s="17" t="s">
        <v>311</v>
      </c>
      <c r="C18" s="305" t="s">
        <v>307</v>
      </c>
      <c r="D18" s="297"/>
      <c r="E18" s="120"/>
      <c r="F18" s="290" t="s">
        <v>311</v>
      </c>
      <c r="G18" s="488"/>
      <c r="H18" s="119" t="s">
        <v>72</v>
      </c>
      <c r="I18" s="121"/>
    </row>
    <row r="19" spans="2:9" ht="48.6" customHeight="1">
      <c r="B19" s="46" t="s">
        <v>50</v>
      </c>
      <c r="C19" s="318" t="str">
        <f>'F001'!D32</f>
        <v>BÜYÜKBAŞ VE KÜÇÜKBAŞ HAYVAN KESİMİ</v>
      </c>
      <c r="D19" s="319"/>
      <c r="E19" s="319"/>
      <c r="F19" s="319"/>
      <c r="G19" s="319"/>
      <c r="H19" s="319"/>
      <c r="I19" s="537"/>
    </row>
    <row r="20" spans="2:9" ht="48.6" customHeight="1">
      <c r="B20" s="46" t="s">
        <v>50</v>
      </c>
      <c r="C20" s="318" t="str">
        <f>'F001'!D33</f>
        <v>--</v>
      </c>
      <c r="D20" s="319"/>
      <c r="E20" s="319"/>
      <c r="F20" s="319"/>
      <c r="G20" s="319"/>
      <c r="H20" s="319"/>
      <c r="I20" s="537"/>
    </row>
    <row r="21" spans="2:9" ht="17.100000000000001" customHeight="1">
      <c r="B21" s="586" t="s">
        <v>208</v>
      </c>
      <c r="C21" s="568"/>
      <c r="D21" s="568"/>
      <c r="E21" s="568"/>
      <c r="F21" s="568"/>
      <c r="G21" s="568"/>
      <c r="H21" s="568"/>
      <c r="I21" s="587"/>
    </row>
    <row r="22" spans="2:9" ht="23.45" customHeight="1">
      <c r="B22" s="87" t="s">
        <v>204</v>
      </c>
      <c r="C22" s="88"/>
      <c r="D22" s="218" t="s">
        <v>206</v>
      </c>
      <c r="E22" s="219"/>
      <c r="F22" s="219"/>
      <c r="G22" s="219"/>
      <c r="H22" s="219"/>
      <c r="I22" s="220"/>
    </row>
    <row r="23" spans="2:9" ht="23.45" customHeight="1">
      <c r="B23" s="87" t="s">
        <v>205</v>
      </c>
      <c r="C23" s="54"/>
      <c r="D23" s="218" t="s">
        <v>207</v>
      </c>
      <c r="E23" s="219"/>
      <c r="F23" s="219"/>
      <c r="G23" s="219"/>
      <c r="H23" s="219"/>
      <c r="I23" s="220"/>
    </row>
    <row r="24" spans="2:9" ht="23.45" customHeight="1">
      <c r="B24" s="87" t="s">
        <v>212</v>
      </c>
      <c r="C24" s="77"/>
      <c r="D24" s="218" t="s">
        <v>300</v>
      </c>
      <c r="E24" s="219"/>
      <c r="F24" s="219"/>
      <c r="G24" s="219"/>
      <c r="H24" s="219"/>
      <c r="I24" s="220"/>
    </row>
    <row r="25" spans="2:9" ht="26.45" customHeight="1">
      <c r="B25" s="89" t="s">
        <v>175</v>
      </c>
      <c r="C25" s="588" t="s">
        <v>173</v>
      </c>
      <c r="D25" s="589"/>
      <c r="E25" s="590"/>
      <c r="F25" s="591" t="s">
        <v>174</v>
      </c>
      <c r="G25" s="592"/>
      <c r="H25" s="603" t="s">
        <v>68</v>
      </c>
      <c r="I25" s="604"/>
    </row>
    <row r="26" spans="2:9" ht="17.100000000000001" customHeight="1">
      <c r="B26" s="51"/>
      <c r="C26" s="588"/>
      <c r="D26" s="589"/>
      <c r="E26" s="590"/>
      <c r="F26" s="591"/>
      <c r="G26" s="592"/>
      <c r="H26" s="603"/>
      <c r="I26" s="604"/>
    </row>
    <row r="27" spans="2:9" ht="17.100000000000001" customHeight="1">
      <c r="B27" s="51"/>
      <c r="C27" s="588"/>
      <c r="D27" s="589"/>
      <c r="E27" s="590"/>
      <c r="F27" s="591"/>
      <c r="G27" s="592"/>
      <c r="H27" s="603"/>
      <c r="I27" s="604"/>
    </row>
    <row r="28" spans="2:9" ht="17.100000000000001" customHeight="1">
      <c r="B28" s="51"/>
      <c r="C28" s="588"/>
      <c r="D28" s="589"/>
      <c r="E28" s="590"/>
      <c r="F28" s="591"/>
      <c r="G28" s="592"/>
      <c r="H28" s="603"/>
      <c r="I28" s="604"/>
    </row>
    <row r="29" spans="2:9" ht="17.100000000000001" customHeight="1">
      <c r="B29" s="51"/>
      <c r="C29" s="588"/>
      <c r="D29" s="589"/>
      <c r="E29" s="590"/>
      <c r="F29" s="591"/>
      <c r="G29" s="592"/>
      <c r="H29" s="603"/>
      <c r="I29" s="604"/>
    </row>
    <row r="30" spans="2:9" ht="17.100000000000001" customHeight="1">
      <c r="B30" s="52"/>
      <c r="C30" s="588"/>
      <c r="D30" s="589"/>
      <c r="E30" s="590"/>
      <c r="F30" s="591"/>
      <c r="G30" s="592"/>
      <c r="H30" s="603"/>
      <c r="I30" s="604"/>
    </row>
    <row r="31" spans="2:9" ht="24.95" customHeight="1">
      <c r="B31" s="316" t="s">
        <v>213</v>
      </c>
      <c r="C31" s="346"/>
      <c r="D31" s="317"/>
      <c r="E31" s="533" t="s">
        <v>338</v>
      </c>
      <c r="F31" s="533"/>
      <c r="G31" s="533"/>
      <c r="H31" s="533"/>
      <c r="I31" s="533"/>
    </row>
    <row r="32" spans="2:9" ht="24.95" customHeight="1">
      <c r="B32" s="316" t="s">
        <v>214</v>
      </c>
      <c r="C32" s="346"/>
      <c r="D32" s="317"/>
      <c r="E32" s="533" t="s">
        <v>165</v>
      </c>
      <c r="F32" s="533"/>
      <c r="G32" s="533"/>
      <c r="H32" s="533"/>
      <c r="I32" s="533"/>
    </row>
    <row r="33" spans="2:9" ht="24.95" customHeight="1">
      <c r="B33" s="316" t="s">
        <v>215</v>
      </c>
      <c r="C33" s="346"/>
      <c r="D33" s="317"/>
      <c r="E33" s="533" t="s">
        <v>344</v>
      </c>
      <c r="F33" s="533"/>
      <c r="G33" s="533"/>
      <c r="H33" s="533"/>
      <c r="I33" s="533"/>
    </row>
    <row r="34" spans="2:9" ht="24.95" customHeight="1">
      <c r="B34" s="316" t="s">
        <v>216</v>
      </c>
      <c r="C34" s="346"/>
      <c r="D34" s="317"/>
      <c r="E34" s="533" t="s">
        <v>339</v>
      </c>
      <c r="F34" s="533"/>
      <c r="G34" s="533"/>
      <c r="H34" s="533"/>
      <c r="I34" s="533"/>
    </row>
    <row r="35" spans="2:9" ht="24.95" customHeight="1">
      <c r="B35" s="342" t="s">
        <v>221</v>
      </c>
      <c r="C35" s="608"/>
      <c r="D35" s="608"/>
      <c r="E35" s="608"/>
      <c r="F35" s="608"/>
      <c r="G35" s="608"/>
      <c r="H35" s="608"/>
      <c r="I35" s="343"/>
    </row>
    <row r="36" spans="2:9" ht="30" customHeight="1">
      <c r="B36" s="316" t="s">
        <v>217</v>
      </c>
      <c r="C36" s="346"/>
      <c r="D36" s="317"/>
      <c r="E36" s="117"/>
      <c r="F36" s="538" t="s">
        <v>218</v>
      </c>
      <c r="G36" s="538"/>
      <c r="H36" s="538"/>
      <c r="I36" s="117"/>
    </row>
    <row r="37" spans="2:9" ht="30" customHeight="1">
      <c r="B37" s="316" t="s">
        <v>219</v>
      </c>
      <c r="C37" s="346"/>
      <c r="D37" s="317"/>
      <c r="E37" s="117"/>
      <c r="F37" s="538" t="s">
        <v>220</v>
      </c>
      <c r="G37" s="538"/>
      <c r="H37" s="538"/>
      <c r="I37" s="117"/>
    </row>
    <row r="38" spans="2:9" ht="29.45" customHeight="1">
      <c r="B38" s="316" t="s">
        <v>222</v>
      </c>
      <c r="C38" s="346"/>
      <c r="D38" s="317"/>
      <c r="E38" s="533" t="s">
        <v>165</v>
      </c>
      <c r="F38" s="533"/>
      <c r="G38" s="533"/>
      <c r="H38" s="533"/>
      <c r="I38" s="533"/>
    </row>
    <row r="39" spans="2:9" ht="29.45" customHeight="1">
      <c r="B39" s="316" t="s">
        <v>223</v>
      </c>
      <c r="C39" s="346"/>
      <c r="D39" s="317"/>
      <c r="E39" s="533" t="s">
        <v>340</v>
      </c>
      <c r="F39" s="533"/>
      <c r="G39" s="533"/>
      <c r="H39" s="533"/>
      <c r="I39" s="533"/>
    </row>
    <row r="40" spans="2:9" ht="24.6" customHeight="1">
      <c r="B40" s="316" t="s">
        <v>224</v>
      </c>
      <c r="C40" s="346"/>
      <c r="D40" s="317"/>
      <c r="E40" s="539" t="s">
        <v>343</v>
      </c>
      <c r="F40" s="533"/>
      <c r="G40" s="533"/>
      <c r="H40" s="533"/>
      <c r="I40" s="533"/>
    </row>
    <row r="41" spans="2:9" ht="24.6" customHeight="1">
      <c r="B41" s="316" t="s">
        <v>176</v>
      </c>
      <c r="C41" s="346"/>
      <c r="D41" s="317"/>
      <c r="E41" s="533" t="s">
        <v>44</v>
      </c>
      <c r="F41" s="533"/>
      <c r="G41" s="533"/>
      <c r="H41" s="533"/>
      <c r="I41" s="533"/>
    </row>
    <row r="42" spans="2:9" ht="26.1" customHeight="1">
      <c r="B42" s="342" t="s">
        <v>305</v>
      </c>
      <c r="C42" s="343"/>
      <c r="D42" s="90" t="s">
        <v>182</v>
      </c>
      <c r="E42" s="117"/>
      <c r="F42" s="62" t="s">
        <v>183</v>
      </c>
      <c r="G42" s="117"/>
      <c r="H42" s="62" t="s">
        <v>184</v>
      </c>
      <c r="I42" s="117"/>
    </row>
    <row r="43" spans="2:9" ht="26.1" customHeight="1">
      <c r="B43" s="342" t="s">
        <v>177</v>
      </c>
      <c r="C43" s="343"/>
      <c r="D43" s="90" t="s">
        <v>185</v>
      </c>
      <c r="E43" s="117"/>
      <c r="F43" s="62" t="s">
        <v>186</v>
      </c>
      <c r="G43" s="117"/>
      <c r="H43" s="62">
        <v>1</v>
      </c>
      <c r="I43" s="117"/>
    </row>
    <row r="44" spans="2:9" ht="26.1" customHeight="1">
      <c r="B44" s="342" t="s">
        <v>178</v>
      </c>
      <c r="C44" s="343"/>
      <c r="D44" s="90" t="s">
        <v>187</v>
      </c>
      <c r="E44" s="117"/>
      <c r="F44" s="62" t="s">
        <v>188</v>
      </c>
      <c r="G44" s="117"/>
      <c r="H44" s="62" t="s">
        <v>189</v>
      </c>
      <c r="I44" s="117"/>
    </row>
    <row r="45" spans="2:9" ht="26.1" customHeight="1">
      <c r="B45" s="342" t="s">
        <v>179</v>
      </c>
      <c r="C45" s="343"/>
      <c r="D45" s="90" t="s">
        <v>190</v>
      </c>
      <c r="E45" s="117"/>
      <c r="F45" s="62" t="s">
        <v>191</v>
      </c>
      <c r="G45" s="117"/>
      <c r="H45" s="62" t="s">
        <v>192</v>
      </c>
      <c r="I45" s="117"/>
    </row>
    <row r="46" spans="2:9" ht="49.5" customHeight="1">
      <c r="B46" s="342" t="s">
        <v>180</v>
      </c>
      <c r="C46" s="343"/>
      <c r="D46" s="84" t="s">
        <v>193</v>
      </c>
      <c r="E46" s="117"/>
      <c r="F46" s="91" t="s">
        <v>194</v>
      </c>
      <c r="G46" s="117"/>
      <c r="H46" s="92" t="s">
        <v>195</v>
      </c>
      <c r="I46" s="117"/>
    </row>
    <row r="47" spans="2:9" ht="42.95" customHeight="1">
      <c r="B47" s="342" t="s">
        <v>181</v>
      </c>
      <c r="C47" s="343"/>
      <c r="D47" s="84" t="s">
        <v>196</v>
      </c>
      <c r="E47" s="117"/>
      <c r="F47" s="92" t="s">
        <v>197</v>
      </c>
      <c r="G47" s="117"/>
      <c r="H47" s="92" t="s">
        <v>198</v>
      </c>
      <c r="I47" s="117"/>
    </row>
    <row r="48" spans="2:9" ht="32.1" customHeight="1">
      <c r="B48" s="535" t="s">
        <v>227</v>
      </c>
      <c r="C48" s="535"/>
      <c r="D48" s="535"/>
      <c r="E48" s="534" t="s">
        <v>165</v>
      </c>
      <c r="F48" s="534"/>
      <c r="G48" s="534"/>
      <c r="H48" s="534"/>
      <c r="I48" s="534"/>
    </row>
    <row r="49" spans="2:9" ht="56.1" customHeight="1">
      <c r="B49" s="535" t="s">
        <v>226</v>
      </c>
      <c r="C49" s="535"/>
      <c r="D49" s="535"/>
      <c r="E49" s="534" t="s">
        <v>165</v>
      </c>
      <c r="F49" s="534"/>
      <c r="G49" s="534"/>
      <c r="H49" s="534"/>
      <c r="I49" s="534"/>
    </row>
    <row r="50" spans="2:9" ht="32.1" customHeight="1">
      <c r="B50" s="535" t="s">
        <v>225</v>
      </c>
      <c r="C50" s="535"/>
      <c r="D50" s="535"/>
      <c r="E50" s="534">
        <v>1</v>
      </c>
      <c r="F50" s="534"/>
      <c r="G50" s="534"/>
      <c r="H50" s="534"/>
      <c r="I50" s="534"/>
    </row>
    <row r="51" spans="2:9" ht="32.1" customHeight="1">
      <c r="B51" s="535" t="s">
        <v>228</v>
      </c>
      <c r="C51" s="535"/>
      <c r="D51" s="535"/>
      <c r="E51" s="534" t="s">
        <v>341</v>
      </c>
      <c r="F51" s="534"/>
      <c r="G51" s="534"/>
      <c r="H51" s="534"/>
      <c r="I51" s="534"/>
    </row>
    <row r="52" spans="2:9" ht="32.1" customHeight="1">
      <c r="B52" s="535" t="s">
        <v>229</v>
      </c>
      <c r="C52" s="535"/>
      <c r="D52" s="535"/>
      <c r="E52" s="534" t="s">
        <v>341</v>
      </c>
      <c r="F52" s="534"/>
      <c r="G52" s="534"/>
      <c r="H52" s="534"/>
      <c r="I52" s="534"/>
    </row>
    <row r="53" spans="2:9" ht="32.1" customHeight="1">
      <c r="B53" s="535" t="s">
        <v>230</v>
      </c>
      <c r="C53" s="535"/>
      <c r="D53" s="535"/>
      <c r="E53" s="534" t="s">
        <v>165</v>
      </c>
      <c r="F53" s="534"/>
      <c r="G53" s="534"/>
      <c r="H53" s="534"/>
      <c r="I53" s="534"/>
    </row>
    <row r="54" spans="2:9" ht="26.45" customHeight="1">
      <c r="B54" s="17" t="s">
        <v>231</v>
      </c>
      <c r="C54" s="536">
        <v>45689</v>
      </c>
      <c r="D54" s="297"/>
      <c r="E54" s="298"/>
      <c r="F54" s="294" t="s">
        <v>234</v>
      </c>
      <c r="G54" s="295"/>
      <c r="H54" s="536">
        <v>45698</v>
      </c>
      <c r="I54" s="582"/>
    </row>
    <row r="55" spans="2:9" ht="26.45" customHeight="1">
      <c r="B55" s="17" t="s">
        <v>233</v>
      </c>
      <c r="C55" s="299"/>
      <c r="D55" s="297"/>
      <c r="E55" s="298"/>
      <c r="F55" s="294" t="s">
        <v>232</v>
      </c>
      <c r="G55" s="295"/>
      <c r="H55" s="299"/>
      <c r="I55" s="582"/>
    </row>
    <row r="56" spans="2:9" ht="26.45" customHeight="1">
      <c r="B56" s="181" t="s">
        <v>27</v>
      </c>
      <c r="C56" s="583"/>
      <c r="D56" s="584"/>
      <c r="E56" s="584"/>
      <c r="F56" s="584"/>
      <c r="G56" s="584"/>
      <c r="H56" s="584"/>
      <c r="I56" s="585"/>
    </row>
    <row r="57" spans="2:9">
      <c r="B57" s="609"/>
      <c r="C57" s="610"/>
      <c r="D57" s="611"/>
      <c r="E57" s="611"/>
      <c r="F57" s="611"/>
      <c r="G57" s="611"/>
      <c r="H57" s="611"/>
      <c r="I57" s="612"/>
    </row>
    <row r="58" spans="2:9" ht="18" customHeight="1">
      <c r="B58" s="586" t="s">
        <v>235</v>
      </c>
      <c r="C58" s="568"/>
      <c r="D58" s="568"/>
      <c r="E58" s="568"/>
      <c r="F58" s="568"/>
      <c r="G58" s="568"/>
      <c r="H58" s="568"/>
      <c r="I58" s="587"/>
    </row>
    <row r="59" spans="2:9" ht="18.95" customHeight="1">
      <c r="B59" s="93" t="s">
        <v>200</v>
      </c>
      <c r="C59" s="178" t="s">
        <v>342</v>
      </c>
      <c r="D59" s="64" t="s">
        <v>203</v>
      </c>
      <c r="E59" s="94"/>
      <c r="F59" s="64" t="s">
        <v>202</v>
      </c>
      <c r="G59" s="94"/>
      <c r="H59" s="95" t="s">
        <v>201</v>
      </c>
      <c r="I59" s="96"/>
    </row>
    <row r="60" spans="2:9" ht="90" customHeight="1">
      <c r="B60" s="97" t="s">
        <v>236</v>
      </c>
      <c r="C60" s="179" t="s">
        <v>336</v>
      </c>
      <c r="D60" s="98" t="s">
        <v>246</v>
      </c>
      <c r="E60" s="177" t="s">
        <v>336</v>
      </c>
      <c r="F60" s="98" t="s">
        <v>247</v>
      </c>
      <c r="G60" s="177" t="s">
        <v>336</v>
      </c>
      <c r="H60" s="98" t="s">
        <v>248</v>
      </c>
      <c r="I60" s="99"/>
    </row>
    <row r="61" spans="2:9" ht="14.1" customHeight="1">
      <c r="B61" s="556" t="s">
        <v>237</v>
      </c>
      <c r="C61" s="477"/>
      <c r="D61" s="477"/>
      <c r="E61" s="477"/>
      <c r="F61" s="477"/>
      <c r="G61" s="477"/>
      <c r="H61" s="478"/>
      <c r="I61" s="99"/>
    </row>
    <row r="62" spans="2:9" ht="37.5" customHeight="1">
      <c r="B62" s="97" t="s">
        <v>238</v>
      </c>
      <c r="C62" s="179" t="s">
        <v>336</v>
      </c>
      <c r="D62" s="98" t="s">
        <v>239</v>
      </c>
      <c r="E62" s="177" t="s">
        <v>336</v>
      </c>
      <c r="F62" s="98" t="s">
        <v>240</v>
      </c>
      <c r="G62" s="177" t="s">
        <v>336</v>
      </c>
      <c r="H62" s="98" t="s">
        <v>241</v>
      </c>
      <c r="I62" s="99"/>
    </row>
    <row r="63" spans="2:9" ht="16.5" customHeight="1">
      <c r="B63" s="556"/>
      <c r="C63" s="477"/>
      <c r="D63" s="477"/>
      <c r="E63" s="477"/>
      <c r="F63" s="477"/>
      <c r="G63" s="477"/>
      <c r="H63" s="478"/>
      <c r="I63" s="99"/>
    </row>
    <row r="64" spans="2:9" ht="81.599999999999994" customHeight="1">
      <c r="B64" s="97" t="s">
        <v>242</v>
      </c>
      <c r="C64" s="179" t="s">
        <v>336</v>
      </c>
      <c r="D64" s="98" t="s">
        <v>244</v>
      </c>
      <c r="E64" s="177" t="s">
        <v>336</v>
      </c>
      <c r="F64" s="98" t="s">
        <v>243</v>
      </c>
      <c r="G64" s="177" t="s">
        <v>336</v>
      </c>
      <c r="H64" s="98" t="s">
        <v>245</v>
      </c>
      <c r="I64" s="99"/>
    </row>
    <row r="65" spans="2:9" ht="14.1" customHeight="1">
      <c r="B65" s="556"/>
      <c r="C65" s="477"/>
      <c r="D65" s="477"/>
      <c r="E65" s="477"/>
      <c r="F65" s="477"/>
      <c r="G65" s="477"/>
      <c r="H65" s="478"/>
      <c r="I65" s="99"/>
    </row>
    <row r="66" spans="2:9" ht="59.1" customHeight="1">
      <c r="B66" s="97" t="s">
        <v>249</v>
      </c>
      <c r="C66" s="179" t="s">
        <v>336</v>
      </c>
      <c r="D66" s="98" t="s">
        <v>254</v>
      </c>
      <c r="E66" s="177" t="s">
        <v>336</v>
      </c>
      <c r="F66" s="98" t="s">
        <v>255</v>
      </c>
      <c r="G66" s="177" t="s">
        <v>336</v>
      </c>
      <c r="H66" s="98" t="s">
        <v>256</v>
      </c>
      <c r="I66" s="99"/>
    </row>
    <row r="67" spans="2:9" ht="14.1" customHeight="1">
      <c r="B67" s="556"/>
      <c r="C67" s="477"/>
      <c r="D67" s="477"/>
      <c r="E67" s="477"/>
      <c r="F67" s="477"/>
      <c r="G67" s="477"/>
      <c r="H67" s="478"/>
      <c r="I67" s="99"/>
    </row>
    <row r="68" spans="2:9" ht="73.5" customHeight="1">
      <c r="B68" s="97" t="s">
        <v>250</v>
      </c>
      <c r="C68" s="179" t="s">
        <v>336</v>
      </c>
      <c r="D68" s="98" t="s">
        <v>257</v>
      </c>
      <c r="E68" s="177" t="s">
        <v>336</v>
      </c>
      <c r="F68" s="98" t="s">
        <v>258</v>
      </c>
      <c r="G68" s="177" t="s">
        <v>336</v>
      </c>
      <c r="H68" s="98" t="s">
        <v>259</v>
      </c>
      <c r="I68" s="99"/>
    </row>
    <row r="69" spans="2:9" ht="14.1" customHeight="1">
      <c r="B69" s="556"/>
      <c r="C69" s="477"/>
      <c r="D69" s="477"/>
      <c r="E69" s="477"/>
      <c r="F69" s="477"/>
      <c r="G69" s="477"/>
      <c r="H69" s="478"/>
      <c r="I69" s="99"/>
    </row>
    <row r="70" spans="2:9" ht="93.6" customHeight="1">
      <c r="B70" s="97" t="s">
        <v>251</v>
      </c>
      <c r="C70" s="179" t="s">
        <v>336</v>
      </c>
      <c r="D70" s="98" t="s">
        <v>260</v>
      </c>
      <c r="E70" s="177" t="s">
        <v>336</v>
      </c>
      <c r="F70" s="98" t="s">
        <v>262</v>
      </c>
      <c r="G70" s="177" t="s">
        <v>336</v>
      </c>
      <c r="H70" s="98" t="s">
        <v>261</v>
      </c>
      <c r="I70" s="99"/>
    </row>
    <row r="71" spans="2:9" ht="14.1" customHeight="1">
      <c r="B71" s="556"/>
      <c r="C71" s="477"/>
      <c r="D71" s="477"/>
      <c r="E71" s="477"/>
      <c r="F71" s="477"/>
      <c r="G71" s="477"/>
      <c r="H71" s="478"/>
      <c r="I71" s="99"/>
    </row>
    <row r="72" spans="2:9" ht="81.599999999999994" customHeight="1">
      <c r="B72" s="97" t="s">
        <v>252</v>
      </c>
      <c r="C72" s="179" t="s">
        <v>336</v>
      </c>
      <c r="D72" s="98" t="s">
        <v>263</v>
      </c>
      <c r="E72" s="177" t="s">
        <v>336</v>
      </c>
      <c r="F72" s="98" t="s">
        <v>264</v>
      </c>
      <c r="G72" s="177" t="s">
        <v>336</v>
      </c>
      <c r="H72" s="98" t="s">
        <v>265</v>
      </c>
      <c r="I72" s="99"/>
    </row>
    <row r="73" spans="2:9" ht="14.1" customHeight="1">
      <c r="B73" s="556"/>
      <c r="C73" s="477"/>
      <c r="D73" s="477"/>
      <c r="E73" s="477"/>
      <c r="F73" s="477"/>
      <c r="G73" s="477"/>
      <c r="H73" s="478"/>
      <c r="I73" s="99"/>
    </row>
    <row r="74" spans="2:9" ht="81.599999999999994" customHeight="1">
      <c r="B74" s="97" t="s">
        <v>253</v>
      </c>
      <c r="C74" s="179" t="s">
        <v>336</v>
      </c>
      <c r="D74" s="98" t="s">
        <v>266</v>
      </c>
      <c r="E74" s="177" t="s">
        <v>336</v>
      </c>
      <c r="F74" s="98" t="s">
        <v>267</v>
      </c>
      <c r="G74" s="177" t="s">
        <v>336</v>
      </c>
      <c r="H74" s="98" t="s">
        <v>268</v>
      </c>
      <c r="I74" s="99"/>
    </row>
    <row r="75" spans="2:9" ht="14.1" customHeight="1">
      <c r="B75" s="556"/>
      <c r="C75" s="477"/>
      <c r="D75" s="477"/>
      <c r="E75" s="477"/>
      <c r="F75" s="477"/>
      <c r="G75" s="477"/>
      <c r="H75" s="478"/>
      <c r="I75" s="99"/>
    </row>
    <row r="76" spans="2:9" ht="18" customHeight="1">
      <c r="B76" s="580" t="s">
        <v>337</v>
      </c>
      <c r="C76" s="571"/>
      <c r="D76" s="571"/>
      <c r="E76" s="571"/>
      <c r="F76" s="571"/>
      <c r="G76" s="571"/>
      <c r="H76" s="571"/>
      <c r="I76" s="581"/>
    </row>
    <row r="77" spans="2:9" ht="33.6" customHeight="1">
      <c r="B77" s="97" t="s">
        <v>335</v>
      </c>
      <c r="C77" s="180">
        <v>1</v>
      </c>
      <c r="D77" s="98" t="s">
        <v>275</v>
      </c>
      <c r="E77" s="65">
        <v>2</v>
      </c>
      <c r="F77" s="98" t="s">
        <v>276</v>
      </c>
      <c r="G77" s="65">
        <v>3</v>
      </c>
      <c r="H77" s="98" t="s">
        <v>277</v>
      </c>
      <c r="I77" s="99"/>
    </row>
    <row r="78" spans="2:9" ht="14.1" customHeight="1">
      <c r="B78" s="556"/>
      <c r="C78" s="477"/>
      <c r="D78" s="477"/>
      <c r="E78" s="477"/>
      <c r="F78" s="477"/>
      <c r="G78" s="477"/>
      <c r="H78" s="478"/>
      <c r="I78" s="99"/>
    </row>
    <row r="79" spans="2:9" ht="86.1" customHeight="1">
      <c r="B79" s="97" t="s">
        <v>334</v>
      </c>
      <c r="C79" s="180">
        <v>1</v>
      </c>
      <c r="D79" s="98" t="s">
        <v>272</v>
      </c>
      <c r="E79" s="65">
        <v>2</v>
      </c>
      <c r="F79" s="98" t="s">
        <v>273</v>
      </c>
      <c r="G79" s="65">
        <v>3</v>
      </c>
      <c r="H79" s="98" t="s">
        <v>274</v>
      </c>
      <c r="I79" s="99"/>
    </row>
    <row r="80" spans="2:9" ht="16.5" customHeight="1">
      <c r="B80" s="556"/>
      <c r="C80" s="477"/>
      <c r="D80" s="477"/>
      <c r="E80" s="477"/>
      <c r="F80" s="477"/>
      <c r="G80" s="477"/>
      <c r="H80" s="478"/>
      <c r="I80" s="99"/>
    </row>
    <row r="81" spans="2:9" ht="33.6" customHeight="1">
      <c r="B81" s="97" t="s">
        <v>333</v>
      </c>
      <c r="C81" s="180">
        <v>1</v>
      </c>
      <c r="D81" s="98" t="s">
        <v>269</v>
      </c>
      <c r="E81" s="65">
        <v>2</v>
      </c>
      <c r="F81" s="98" t="s">
        <v>270</v>
      </c>
      <c r="G81" s="65">
        <v>3</v>
      </c>
      <c r="H81" s="98" t="s">
        <v>271</v>
      </c>
      <c r="I81" s="99"/>
    </row>
    <row r="82" spans="2:9" ht="14.1" customHeight="1">
      <c r="B82" s="556"/>
      <c r="C82" s="477"/>
      <c r="D82" s="477"/>
      <c r="E82" s="477"/>
      <c r="F82" s="477"/>
      <c r="G82" s="477"/>
      <c r="H82" s="478"/>
      <c r="I82" s="99"/>
    </row>
    <row r="83" spans="2:9" ht="14.1" customHeight="1">
      <c r="B83" s="556"/>
      <c r="C83" s="477"/>
      <c r="D83" s="477"/>
      <c r="E83" s="477"/>
      <c r="F83" s="477"/>
      <c r="G83" s="477"/>
      <c r="H83" s="478"/>
      <c r="I83" s="99"/>
    </row>
    <row r="84" spans="2:9" ht="18" customHeight="1">
      <c r="B84" s="580" t="s">
        <v>332</v>
      </c>
      <c r="C84" s="571"/>
      <c r="D84" s="571"/>
      <c r="E84" s="571"/>
      <c r="F84" s="571"/>
      <c r="G84" s="571"/>
      <c r="H84" s="571"/>
      <c r="I84" s="581"/>
    </row>
    <row r="85" spans="2:9" ht="33.6" customHeight="1">
      <c r="B85" s="97" t="s">
        <v>278</v>
      </c>
      <c r="C85" s="180">
        <v>1</v>
      </c>
      <c r="D85" s="98" t="s">
        <v>287</v>
      </c>
      <c r="E85" s="65">
        <v>2</v>
      </c>
      <c r="F85" s="98" t="s">
        <v>288</v>
      </c>
      <c r="G85" s="65">
        <v>3</v>
      </c>
      <c r="H85" s="98" t="s">
        <v>289</v>
      </c>
      <c r="I85" s="99"/>
    </row>
    <row r="86" spans="2:9" ht="14.1" customHeight="1">
      <c r="B86" s="556"/>
      <c r="C86" s="477"/>
      <c r="D86" s="477"/>
      <c r="E86" s="477"/>
      <c r="F86" s="477"/>
      <c r="G86" s="477"/>
      <c r="H86" s="478"/>
      <c r="I86" s="99"/>
    </row>
    <row r="87" spans="2:9" ht="51.6" customHeight="1">
      <c r="B87" s="97" t="s">
        <v>279</v>
      </c>
      <c r="C87" s="180">
        <v>1</v>
      </c>
      <c r="D87" s="98" t="s">
        <v>284</v>
      </c>
      <c r="E87" s="65">
        <v>2</v>
      </c>
      <c r="F87" s="98" t="s">
        <v>285</v>
      </c>
      <c r="G87" s="65">
        <v>3</v>
      </c>
      <c r="H87" s="98" t="s">
        <v>286</v>
      </c>
      <c r="I87" s="99"/>
    </row>
    <row r="88" spans="2:9" ht="16.5" customHeight="1">
      <c r="B88" s="556"/>
      <c r="C88" s="477"/>
      <c r="D88" s="477"/>
      <c r="E88" s="477"/>
      <c r="F88" s="477"/>
      <c r="G88" s="477"/>
      <c r="H88" s="478"/>
      <c r="I88" s="99"/>
    </row>
    <row r="89" spans="2:9" ht="52.5" customHeight="1">
      <c r="B89" s="97" t="s">
        <v>280</v>
      </c>
      <c r="C89" s="180">
        <v>1</v>
      </c>
      <c r="D89" s="98" t="s">
        <v>281</v>
      </c>
      <c r="E89" s="65">
        <v>2</v>
      </c>
      <c r="F89" s="98" t="s">
        <v>282</v>
      </c>
      <c r="G89" s="65">
        <v>3</v>
      </c>
      <c r="H89" s="98" t="s">
        <v>283</v>
      </c>
      <c r="I89" s="99"/>
    </row>
    <row r="90" spans="2:9" ht="16.5" customHeight="1" thickBot="1">
      <c r="B90" s="540" t="s">
        <v>347</v>
      </c>
      <c r="C90" s="541"/>
      <c r="D90" s="541"/>
      <c r="E90" s="541"/>
      <c r="F90" s="541"/>
      <c r="G90" s="541"/>
      <c r="H90" s="542"/>
      <c r="I90" s="99"/>
    </row>
    <row r="91" spans="2:9" ht="29.25" customHeight="1">
      <c r="B91" s="192" t="s">
        <v>354</v>
      </c>
      <c r="C91" s="185"/>
      <c r="D91" s="193" t="s">
        <v>135</v>
      </c>
      <c r="E91" s="194"/>
      <c r="F91" s="547" t="s">
        <v>355</v>
      </c>
      <c r="G91" s="548"/>
      <c r="H91" s="549"/>
      <c r="I91" s="99"/>
    </row>
    <row r="92" spans="2:9" ht="38.25" customHeight="1">
      <c r="B92" s="195" t="s">
        <v>348</v>
      </c>
      <c r="C92" s="187"/>
      <c r="D92" s="98"/>
      <c r="E92" s="186"/>
      <c r="F92" s="543"/>
      <c r="G92" s="543"/>
      <c r="H92" s="543"/>
      <c r="I92" s="99"/>
    </row>
    <row r="93" spans="2:9" ht="27.75" customHeight="1">
      <c r="B93" s="188" t="s">
        <v>349</v>
      </c>
      <c r="C93" s="187"/>
      <c r="D93" s="98"/>
      <c r="E93" s="186"/>
      <c r="F93" s="550"/>
      <c r="G93" s="551"/>
      <c r="H93" s="552"/>
      <c r="I93" s="99"/>
    </row>
    <row r="94" spans="2:9" ht="36.75" customHeight="1">
      <c r="B94" s="188" t="s">
        <v>350</v>
      </c>
      <c r="C94" s="187"/>
      <c r="D94" s="98"/>
      <c r="E94" s="186"/>
      <c r="F94" s="550"/>
      <c r="G94" s="551"/>
      <c r="H94" s="552"/>
      <c r="I94" s="99"/>
    </row>
    <row r="95" spans="2:9" ht="16.5" customHeight="1">
      <c r="B95" s="188" t="s">
        <v>351</v>
      </c>
      <c r="C95" s="187"/>
      <c r="D95" s="98"/>
      <c r="E95" s="186"/>
      <c r="F95" s="550"/>
      <c r="G95" s="551"/>
      <c r="H95" s="552"/>
      <c r="I95" s="99"/>
    </row>
    <row r="96" spans="2:9" ht="31.5" customHeight="1">
      <c r="B96" s="188" t="s">
        <v>352</v>
      </c>
      <c r="C96" s="187"/>
      <c r="D96" s="98"/>
      <c r="E96" s="186"/>
      <c r="F96" s="544"/>
      <c r="G96" s="545"/>
      <c r="H96" s="546"/>
      <c r="I96" s="99"/>
    </row>
    <row r="97" spans="2:9" ht="14.25" customHeight="1" thickBot="1">
      <c r="B97" s="189" t="s">
        <v>353</v>
      </c>
      <c r="C97" s="187"/>
      <c r="D97" s="98"/>
      <c r="E97" s="186"/>
      <c r="F97" s="544"/>
      <c r="G97" s="545"/>
      <c r="H97" s="546"/>
      <c r="I97" s="99"/>
    </row>
    <row r="98" spans="2:9" ht="25.5" customHeight="1">
      <c r="B98" s="192" t="s">
        <v>360</v>
      </c>
      <c r="C98" s="185"/>
      <c r="D98" s="193" t="s">
        <v>135</v>
      </c>
      <c r="E98" s="194"/>
      <c r="F98" s="547" t="s">
        <v>355</v>
      </c>
      <c r="G98" s="548"/>
      <c r="H98" s="549"/>
      <c r="I98" s="99"/>
    </row>
    <row r="99" spans="2:9" ht="30" customHeight="1">
      <c r="B99" s="190" t="s">
        <v>356</v>
      </c>
      <c r="C99" s="187"/>
      <c r="D99" s="98"/>
      <c r="E99" s="186"/>
      <c r="F99" s="543"/>
      <c r="G99" s="543"/>
      <c r="H99" s="543"/>
      <c r="I99" s="99"/>
    </row>
    <row r="100" spans="2:9" ht="30" customHeight="1">
      <c r="B100" s="191" t="s">
        <v>357</v>
      </c>
      <c r="C100" s="187"/>
      <c r="D100" s="98"/>
      <c r="E100" s="186"/>
      <c r="F100" s="550"/>
      <c r="G100" s="551"/>
      <c r="H100" s="552"/>
      <c r="I100" s="99"/>
    </row>
    <row r="101" spans="2:9" ht="41.25" customHeight="1">
      <c r="B101" s="190" t="s">
        <v>358</v>
      </c>
      <c r="C101" s="187"/>
      <c r="D101" s="98"/>
      <c r="E101" s="186"/>
      <c r="F101" s="550"/>
      <c r="G101" s="551"/>
      <c r="H101" s="552"/>
      <c r="I101" s="99"/>
    </row>
    <row r="102" spans="2:9" ht="39" customHeight="1">
      <c r="B102" s="190" t="s">
        <v>359</v>
      </c>
      <c r="C102" s="187"/>
      <c r="D102" s="98"/>
      <c r="E102" s="186"/>
      <c r="F102" s="550"/>
      <c r="G102" s="551"/>
      <c r="H102" s="552"/>
      <c r="I102" s="99"/>
    </row>
    <row r="103" spans="2:9" ht="14.1" customHeight="1">
      <c r="B103" s="556"/>
      <c r="C103" s="477"/>
      <c r="D103" s="477"/>
      <c r="E103" s="477"/>
      <c r="F103" s="477"/>
      <c r="G103" s="477"/>
      <c r="H103" s="478"/>
      <c r="I103" s="99"/>
    </row>
    <row r="104" spans="2:9" ht="37.5" customHeight="1">
      <c r="B104" s="556" t="s">
        <v>330</v>
      </c>
      <c r="C104" s="477"/>
      <c r="D104" s="477"/>
      <c r="E104" s="477"/>
      <c r="F104" s="477"/>
      <c r="G104" s="477"/>
      <c r="H104" s="478"/>
      <c r="I104" s="99"/>
    </row>
    <row r="105" spans="2:9">
      <c r="B105" s="203"/>
      <c r="C105" s="204"/>
      <c r="D105" s="204"/>
      <c r="E105" s="204"/>
      <c r="F105" s="204"/>
      <c r="G105" s="204"/>
      <c r="H105" s="204"/>
      <c r="I105" s="205"/>
    </row>
    <row r="106" spans="2:9" ht="14.1" customHeight="1">
      <c r="B106" s="248" t="s">
        <v>60</v>
      </c>
      <c r="C106" s="27"/>
      <c r="D106" s="561">
        <f>H14</f>
        <v>0</v>
      </c>
      <c r="E106" s="29"/>
      <c r="F106" s="252" t="s">
        <v>37</v>
      </c>
      <c r="G106" s="30"/>
      <c r="H106" s="559"/>
      <c r="I106" s="32"/>
    </row>
    <row r="107" spans="2:9" ht="14.1" customHeight="1">
      <c r="B107" s="249"/>
      <c r="C107" s="33"/>
      <c r="D107" s="562"/>
      <c r="E107" s="35"/>
      <c r="F107" s="253"/>
      <c r="G107" s="36"/>
      <c r="H107" s="560"/>
      <c r="I107" s="38"/>
    </row>
    <row r="108" spans="2:9" ht="14.1" customHeight="1">
      <c r="B108" s="249"/>
      <c r="C108" s="33"/>
      <c r="D108" s="562"/>
      <c r="E108" s="35"/>
      <c r="F108" s="253"/>
      <c r="G108" s="36"/>
      <c r="H108" s="560"/>
      <c r="I108" s="38"/>
    </row>
    <row r="109" spans="2:9" ht="14.1" customHeight="1">
      <c r="B109" s="250"/>
      <c r="C109" s="33"/>
      <c r="D109" s="562"/>
      <c r="E109" s="35"/>
      <c r="F109" s="254"/>
      <c r="G109" s="36"/>
      <c r="H109" s="560"/>
      <c r="I109" s="38"/>
    </row>
    <row r="110" spans="2:9" ht="14.45" customHeight="1">
      <c r="B110" s="557"/>
      <c r="C110" s="100"/>
      <c r="D110" s="563"/>
      <c r="E110" s="101"/>
      <c r="F110" s="558"/>
      <c r="G110" s="102"/>
      <c r="H110" s="103">
        <f>C11</f>
        <v>0</v>
      </c>
      <c r="I110" s="104"/>
    </row>
    <row r="111" spans="2:9" ht="14.45" customHeight="1">
      <c r="B111" s="23"/>
      <c r="C111" s="34"/>
      <c r="D111" s="57"/>
      <c r="E111" s="34"/>
      <c r="F111" s="23"/>
      <c r="G111" s="37"/>
      <c r="H111" s="105"/>
      <c r="I111" s="37"/>
    </row>
    <row r="112" spans="2:9" ht="14.45" customHeight="1">
      <c r="B112" s="23"/>
      <c r="C112" s="34"/>
      <c r="D112" s="57"/>
      <c r="E112" s="34"/>
      <c r="F112" s="23"/>
      <c r="G112" s="37"/>
      <c r="H112" s="105"/>
      <c r="I112" s="37"/>
    </row>
    <row r="113" spans="2:10" ht="14.45" customHeight="1">
      <c r="B113" s="23"/>
      <c r="C113" s="34"/>
      <c r="D113" s="57"/>
      <c r="E113" s="34"/>
      <c r="F113" s="23"/>
      <c r="G113" s="37"/>
      <c r="H113" s="105"/>
      <c r="I113" s="37"/>
    </row>
    <row r="114" spans="2:10" ht="18" customHeight="1">
      <c r="B114" s="564" t="s">
        <v>329</v>
      </c>
      <c r="C114" s="565"/>
      <c r="D114" s="565"/>
      <c r="E114" s="565"/>
      <c r="F114" s="565"/>
      <c r="G114" s="565"/>
      <c r="H114" s="565"/>
      <c r="I114" s="566"/>
    </row>
    <row r="115" spans="2:10" ht="17.100000000000001" customHeight="1">
      <c r="B115" s="567" t="s">
        <v>299</v>
      </c>
      <c r="C115" s="568"/>
      <c r="D115" s="568"/>
      <c r="E115" s="568"/>
      <c r="F115" s="568"/>
      <c r="G115" s="568"/>
      <c r="H115" s="568"/>
      <c r="I115" s="569"/>
    </row>
    <row r="116" spans="2:10" ht="24" customHeight="1">
      <c r="B116" s="125" t="s">
        <v>66</v>
      </c>
      <c r="C116" s="126"/>
      <c r="D116" s="409"/>
      <c r="E116" s="410"/>
      <c r="F116" s="410"/>
      <c r="G116" s="410"/>
      <c r="H116" s="411"/>
      <c r="I116" s="127"/>
      <c r="J116" s="5"/>
    </row>
    <row r="117" spans="2:10" ht="20.100000000000001" customHeight="1">
      <c r="B117" s="128" t="s">
        <v>67</v>
      </c>
      <c r="C117" s="129"/>
      <c r="D117" s="130"/>
      <c r="E117" s="130"/>
      <c r="F117" s="130"/>
      <c r="G117" s="130"/>
      <c r="H117" s="131"/>
      <c r="I117" s="132"/>
      <c r="J117" s="5"/>
    </row>
    <row r="118" spans="2:10" ht="23.45" customHeight="1">
      <c r="B118" s="133"/>
      <c r="C118" s="134"/>
      <c r="D118" s="96"/>
      <c r="E118" s="135"/>
      <c r="F118" s="96"/>
      <c r="G118" s="135"/>
      <c r="H118" s="96"/>
      <c r="I118" s="136"/>
    </row>
    <row r="119" spans="2:10" ht="26.45" customHeight="1">
      <c r="B119" s="137" t="s">
        <v>209</v>
      </c>
      <c r="C119" s="138"/>
      <c r="D119" s="139" t="s">
        <v>290</v>
      </c>
      <c r="E119" s="140"/>
      <c r="F119" s="139" t="s">
        <v>291</v>
      </c>
      <c r="G119" s="140"/>
      <c r="H119" s="139"/>
      <c r="I119" s="141"/>
    </row>
    <row r="120" spans="2:10" ht="26.45" customHeight="1">
      <c r="B120" s="142"/>
      <c r="C120" s="143"/>
      <c r="D120" s="139"/>
      <c r="E120" s="144"/>
      <c r="F120" s="139"/>
      <c r="G120" s="144"/>
      <c r="H120" s="139"/>
      <c r="I120" s="145"/>
    </row>
    <row r="121" spans="2:10" ht="21.95" customHeight="1">
      <c r="B121" s="570" t="s">
        <v>312</v>
      </c>
      <c r="C121" s="571"/>
      <c r="D121" s="571"/>
      <c r="E121" s="571"/>
      <c r="F121" s="571"/>
      <c r="G121" s="571"/>
      <c r="H121" s="571"/>
      <c r="I121" s="572"/>
    </row>
    <row r="122" spans="2:10" ht="17.100000000000001" customHeight="1">
      <c r="B122" s="146" t="s">
        <v>211</v>
      </c>
      <c r="D122" s="147" t="s">
        <v>91</v>
      </c>
      <c r="E122" s="148"/>
      <c r="F122" s="147" t="s">
        <v>100</v>
      </c>
      <c r="G122" s="149"/>
      <c r="H122" s="147" t="s">
        <v>99</v>
      </c>
      <c r="I122" s="150"/>
    </row>
    <row r="123" spans="2:10" s="55" customFormat="1" ht="24.95" customHeight="1">
      <c r="B123" s="151"/>
      <c r="D123" s="152" t="s">
        <v>316</v>
      </c>
      <c r="E123" s="153"/>
      <c r="F123" s="152" t="s">
        <v>317</v>
      </c>
      <c r="G123" s="122"/>
      <c r="H123" s="152" t="s">
        <v>324</v>
      </c>
      <c r="I123" s="154"/>
      <c r="J123" s="155"/>
    </row>
    <row r="124" spans="2:10" s="55" customFormat="1" ht="13.5" customHeight="1">
      <c r="B124" s="106" t="s">
        <v>293</v>
      </c>
      <c r="C124" s="156"/>
      <c r="D124" s="573" t="s">
        <v>292</v>
      </c>
      <c r="E124" s="574"/>
      <c r="F124" s="574"/>
      <c r="G124" s="574"/>
      <c r="H124" s="575"/>
      <c r="I124" s="154"/>
      <c r="J124" s="155"/>
    </row>
    <row r="125" spans="2:10" ht="15" customHeight="1">
      <c r="B125" s="157"/>
      <c r="C125" s="158">
        <v>3</v>
      </c>
      <c r="D125" s="576" t="s">
        <v>318</v>
      </c>
      <c r="E125" s="578"/>
      <c r="F125" s="576" t="s">
        <v>321</v>
      </c>
      <c r="G125" s="578"/>
      <c r="H125" s="576" t="s">
        <v>325</v>
      </c>
      <c r="I125" s="150"/>
    </row>
    <row r="126" spans="2:10" ht="15" customHeight="1">
      <c r="B126" s="159" t="s">
        <v>91</v>
      </c>
      <c r="C126" s="158">
        <v>4</v>
      </c>
      <c r="D126" s="577"/>
      <c r="E126" s="579"/>
      <c r="F126" s="577"/>
      <c r="G126" s="579"/>
      <c r="H126" s="577"/>
      <c r="I126" s="150"/>
    </row>
    <row r="127" spans="2:10" ht="15" customHeight="1">
      <c r="B127" s="160"/>
      <c r="C127" s="158">
        <v>5</v>
      </c>
      <c r="D127" s="576" t="s">
        <v>319</v>
      </c>
      <c r="E127" s="578"/>
      <c r="F127" s="576" t="s">
        <v>322</v>
      </c>
      <c r="G127" s="578"/>
      <c r="H127" s="576" t="s">
        <v>323</v>
      </c>
      <c r="I127" s="150"/>
    </row>
    <row r="128" spans="2:10" ht="15" customHeight="1">
      <c r="B128" s="159" t="s">
        <v>100</v>
      </c>
      <c r="C128" s="158">
        <v>6</v>
      </c>
      <c r="D128" s="577"/>
      <c r="E128" s="579"/>
      <c r="F128" s="577"/>
      <c r="G128" s="579"/>
      <c r="H128" s="577"/>
      <c r="I128" s="150"/>
    </row>
    <row r="129" spans="2:10" ht="15" customHeight="1">
      <c r="B129" s="160"/>
      <c r="C129" s="158">
        <v>7</v>
      </c>
      <c r="D129" s="576" t="s">
        <v>320</v>
      </c>
      <c r="E129" s="578"/>
      <c r="F129" s="576" t="s">
        <v>323</v>
      </c>
      <c r="G129" s="578"/>
      <c r="H129" s="576" t="s">
        <v>326</v>
      </c>
      <c r="I129" s="150"/>
    </row>
    <row r="130" spans="2:10" ht="15" customHeight="1">
      <c r="B130" s="159" t="s">
        <v>99</v>
      </c>
      <c r="C130" s="158">
        <v>9</v>
      </c>
      <c r="D130" s="577"/>
      <c r="E130" s="579"/>
      <c r="F130" s="577"/>
      <c r="G130" s="579"/>
      <c r="H130" s="577"/>
      <c r="I130" s="150"/>
    </row>
    <row r="131" spans="2:10" ht="15.6" customHeight="1">
      <c r="B131" s="570" t="s">
        <v>294</v>
      </c>
      <c r="C131" s="571"/>
      <c r="D131" s="571"/>
      <c r="E131" s="571"/>
      <c r="F131" s="571"/>
      <c r="G131" s="571"/>
      <c r="H131" s="571"/>
      <c r="I131" s="572"/>
    </row>
    <row r="132" spans="2:10" s="23" customFormat="1" ht="23.45" customHeight="1">
      <c r="B132" s="161" t="s">
        <v>295</v>
      </c>
      <c r="C132" s="162"/>
      <c r="D132" s="163"/>
      <c r="E132" s="162"/>
      <c r="F132" s="164"/>
      <c r="G132" s="162"/>
      <c r="H132" s="165"/>
      <c r="I132" s="166"/>
      <c r="J132" s="22"/>
    </row>
    <row r="133" spans="2:10" s="23" customFormat="1" ht="23.45" customHeight="1">
      <c r="B133" s="161" t="s">
        <v>296</v>
      </c>
      <c r="C133" s="167"/>
      <c r="D133" s="168"/>
      <c r="E133" s="167"/>
      <c r="F133" s="169"/>
      <c r="G133" s="167"/>
      <c r="H133" s="170"/>
      <c r="I133" s="171"/>
      <c r="J133" s="22"/>
    </row>
    <row r="134" spans="2:10" s="23" customFormat="1" ht="23.45" customHeight="1">
      <c r="B134" s="161" t="s">
        <v>297</v>
      </c>
      <c r="C134" s="167"/>
      <c r="D134" s="107" t="s">
        <v>91</v>
      </c>
      <c r="E134" s="20"/>
      <c r="F134" s="107" t="s">
        <v>100</v>
      </c>
      <c r="G134" s="20"/>
      <c r="H134" s="107" t="s">
        <v>99</v>
      </c>
      <c r="I134" s="20"/>
      <c r="J134" s="22"/>
    </row>
    <row r="135" spans="2:10" s="23" customFormat="1" ht="23.45" customHeight="1">
      <c r="B135" s="108" t="s">
        <v>298</v>
      </c>
      <c r="C135" s="172"/>
      <c r="D135" s="109"/>
      <c r="E135" s="173"/>
      <c r="F135" s="174"/>
      <c r="G135" s="175"/>
      <c r="H135" s="174"/>
      <c r="I135" s="176"/>
      <c r="J135" s="22"/>
    </row>
    <row r="136" spans="2:10" s="23" customFormat="1" ht="23.45" customHeight="1">
      <c r="B136" s="182"/>
      <c r="C136" s="183"/>
      <c r="D136" s="184"/>
      <c r="E136" s="175"/>
      <c r="F136" s="174"/>
      <c r="G136" s="175"/>
      <c r="H136" s="174"/>
      <c r="I136" s="176"/>
      <c r="J136" s="22"/>
    </row>
    <row r="137" spans="2:10">
      <c r="B137" s="553"/>
      <c r="C137" s="554"/>
      <c r="D137" s="554"/>
      <c r="E137" s="554"/>
      <c r="F137" s="554"/>
      <c r="G137" s="554"/>
      <c r="H137" s="554"/>
      <c r="I137" s="555"/>
    </row>
    <row r="138" spans="2:10" ht="66.599999999999994" customHeight="1">
      <c r="B138" s="110" t="s">
        <v>93</v>
      </c>
      <c r="C138" s="111"/>
      <c r="D138" s="112"/>
      <c r="E138" s="111"/>
      <c r="F138" s="112" t="s">
        <v>94</v>
      </c>
      <c r="G138" s="111"/>
      <c r="H138" s="66"/>
      <c r="I138" s="113"/>
      <c r="J138" s="5"/>
    </row>
    <row r="139" spans="2:10" ht="13.5" thickBot="1">
      <c r="B139" s="605"/>
      <c r="C139" s="606"/>
      <c r="D139" s="606"/>
      <c r="E139" s="606"/>
      <c r="F139" s="606"/>
      <c r="G139" s="606"/>
      <c r="H139" s="606"/>
      <c r="I139" s="607"/>
    </row>
    <row r="140" spans="2:10">
      <c r="B140" s="45"/>
      <c r="C140" s="45"/>
      <c r="D140" s="45"/>
      <c r="E140" s="45"/>
      <c r="F140" s="45"/>
      <c r="G140" s="45"/>
      <c r="H140" s="45"/>
      <c r="I140" s="45"/>
    </row>
    <row r="141" spans="2:10">
      <c r="B141" s="45"/>
      <c r="C141" s="45"/>
      <c r="D141" s="45"/>
      <c r="E141" s="45"/>
      <c r="F141" s="45"/>
      <c r="G141" s="45"/>
      <c r="H141" s="45"/>
      <c r="I141" s="45"/>
    </row>
    <row r="142" spans="2:10">
      <c r="B142" s="45"/>
      <c r="C142" s="45"/>
      <c r="D142" s="45"/>
      <c r="E142" s="45"/>
      <c r="F142" s="45"/>
      <c r="G142" s="45"/>
      <c r="H142" s="45"/>
      <c r="I142" s="45"/>
    </row>
  </sheetData>
  <mergeCells count="160">
    <mergeCell ref="F102:H102"/>
    <mergeCell ref="F91:H91"/>
    <mergeCell ref="F93:H93"/>
    <mergeCell ref="F94:H94"/>
    <mergeCell ref="F95:H95"/>
    <mergeCell ref="F96:H96"/>
    <mergeCell ref="F127:F128"/>
    <mergeCell ref="G127:G128"/>
    <mergeCell ref="H127:H128"/>
    <mergeCell ref="B103:H103"/>
    <mergeCell ref="B104:H104"/>
    <mergeCell ref="G125:G126"/>
    <mergeCell ref="H125:H126"/>
    <mergeCell ref="D127:D128"/>
    <mergeCell ref="E127:E128"/>
    <mergeCell ref="D129:D130"/>
    <mergeCell ref="E129:E130"/>
    <mergeCell ref="F129:F130"/>
    <mergeCell ref="G129:G130"/>
    <mergeCell ref="H129:H130"/>
    <mergeCell ref="B34:D34"/>
    <mergeCell ref="B42:C42"/>
    <mergeCell ref="B43:C43"/>
    <mergeCell ref="B47:C47"/>
    <mergeCell ref="B46:C46"/>
    <mergeCell ref="B45:C45"/>
    <mergeCell ref="B78:H78"/>
    <mergeCell ref="B80:H80"/>
    <mergeCell ref="B82:H82"/>
    <mergeCell ref="B83:H83"/>
    <mergeCell ref="B61:H61"/>
    <mergeCell ref="B63:H63"/>
    <mergeCell ref="B65:H65"/>
    <mergeCell ref="B67:H67"/>
    <mergeCell ref="B48:D48"/>
    <mergeCell ref="B57:I57"/>
    <mergeCell ref="B51:D51"/>
    <mergeCell ref="B52:D52"/>
    <mergeCell ref="B53:D53"/>
    <mergeCell ref="E32:I32"/>
    <mergeCell ref="B139:I139"/>
    <mergeCell ref="C17:E17"/>
    <mergeCell ref="H17:I17"/>
    <mergeCell ref="H25:I25"/>
    <mergeCell ref="C25:E25"/>
    <mergeCell ref="F25:G25"/>
    <mergeCell ref="C26:E26"/>
    <mergeCell ref="F26:G26"/>
    <mergeCell ref="H26:I26"/>
    <mergeCell ref="B31:D31"/>
    <mergeCell ref="B32:D32"/>
    <mergeCell ref="B33:D33"/>
    <mergeCell ref="E31:I31"/>
    <mergeCell ref="C27:E27"/>
    <mergeCell ref="H30:I30"/>
    <mergeCell ref="B35:I35"/>
    <mergeCell ref="B36:D36"/>
    <mergeCell ref="B37:D37"/>
    <mergeCell ref="F27:G27"/>
    <mergeCell ref="H27:I27"/>
    <mergeCell ref="C29:E29"/>
    <mergeCell ref="F29:G29"/>
    <mergeCell ref="H29:I29"/>
    <mergeCell ref="C30:E30"/>
    <mergeCell ref="F30:G30"/>
    <mergeCell ref="B21:I21"/>
    <mergeCell ref="B1:B6"/>
    <mergeCell ref="C1:E6"/>
    <mergeCell ref="C7:H7"/>
    <mergeCell ref="C8:H8"/>
    <mergeCell ref="C9:H9"/>
    <mergeCell ref="B10:I10"/>
    <mergeCell ref="F12:G12"/>
    <mergeCell ref="H12:I12"/>
    <mergeCell ref="C12:E12"/>
    <mergeCell ref="C11:E11"/>
    <mergeCell ref="F11:G11"/>
    <mergeCell ref="H11:I11"/>
    <mergeCell ref="C13:E13"/>
    <mergeCell ref="F13:G13"/>
    <mergeCell ref="C28:E28"/>
    <mergeCell ref="F28:G28"/>
    <mergeCell ref="H28:I28"/>
    <mergeCell ref="H14:I14"/>
    <mergeCell ref="H13:I13"/>
    <mergeCell ref="H15:I15"/>
    <mergeCell ref="C16:E16"/>
    <mergeCell ref="H16:I16"/>
    <mergeCell ref="C19:I19"/>
    <mergeCell ref="F18:G18"/>
    <mergeCell ref="C14:E14"/>
    <mergeCell ref="F14:G14"/>
    <mergeCell ref="C15:E15"/>
    <mergeCell ref="F15:G15"/>
    <mergeCell ref="F16:G16"/>
    <mergeCell ref="F17:G17"/>
    <mergeCell ref="C18:D18"/>
    <mergeCell ref="B44:C44"/>
    <mergeCell ref="B84:I84"/>
    <mergeCell ref="B69:H69"/>
    <mergeCell ref="B71:H71"/>
    <mergeCell ref="H54:I54"/>
    <mergeCell ref="C55:E55"/>
    <mergeCell ref="F55:G55"/>
    <mergeCell ref="B73:H73"/>
    <mergeCell ref="B75:H75"/>
    <mergeCell ref="B76:I76"/>
    <mergeCell ref="E51:I51"/>
    <mergeCell ref="E52:I52"/>
    <mergeCell ref="H55:I55"/>
    <mergeCell ref="C56:I56"/>
    <mergeCell ref="B58:I58"/>
    <mergeCell ref="B90:H90"/>
    <mergeCell ref="F92:H92"/>
    <mergeCell ref="F99:H99"/>
    <mergeCell ref="F97:H97"/>
    <mergeCell ref="F98:H98"/>
    <mergeCell ref="F100:H100"/>
    <mergeCell ref="F101:H101"/>
    <mergeCell ref="B137:I137"/>
    <mergeCell ref="B86:H86"/>
    <mergeCell ref="B88:H88"/>
    <mergeCell ref="B105:I105"/>
    <mergeCell ref="B106:B110"/>
    <mergeCell ref="F106:F110"/>
    <mergeCell ref="H106:H109"/>
    <mergeCell ref="D106:D110"/>
    <mergeCell ref="B114:I114"/>
    <mergeCell ref="B115:I115"/>
    <mergeCell ref="D116:H116"/>
    <mergeCell ref="B121:I121"/>
    <mergeCell ref="D124:H124"/>
    <mergeCell ref="D125:D126"/>
    <mergeCell ref="E125:E126"/>
    <mergeCell ref="B131:I131"/>
    <mergeCell ref="F125:F126"/>
    <mergeCell ref="B41:D41"/>
    <mergeCell ref="E41:I41"/>
    <mergeCell ref="E53:I53"/>
    <mergeCell ref="B49:D49"/>
    <mergeCell ref="B50:D50"/>
    <mergeCell ref="E48:I48"/>
    <mergeCell ref="C54:E54"/>
    <mergeCell ref="F54:G54"/>
    <mergeCell ref="C20:I20"/>
    <mergeCell ref="F36:H36"/>
    <mergeCell ref="F37:H37"/>
    <mergeCell ref="B38:D38"/>
    <mergeCell ref="E38:I38"/>
    <mergeCell ref="B39:D39"/>
    <mergeCell ref="E39:I39"/>
    <mergeCell ref="B40:D40"/>
    <mergeCell ref="E40:I40"/>
    <mergeCell ref="D22:I22"/>
    <mergeCell ref="D23:I23"/>
    <mergeCell ref="D24:I24"/>
    <mergeCell ref="E49:I49"/>
    <mergeCell ref="E50:I50"/>
    <mergeCell ref="E33:I33"/>
    <mergeCell ref="E34:I34"/>
  </mergeCells>
  <pageMargins left="0.27559055118110237" right="0.27559055118110237" top="0.31496062992125984" bottom="0.31496062992125984" header="0.31496062992125984" footer="0.31496062992125984"/>
  <pageSetup paperSize="9" scale="73" orientation="portrait" r:id="rId1"/>
  <rowBreaks count="2" manualBreakCount="2">
    <brk id="73" min="1" max="8" man="1"/>
    <brk id="110"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66675</xdr:colOff>
                    <xdr:row>35</xdr:row>
                    <xdr:rowOff>85725</xdr:rowOff>
                  </from>
                  <to>
                    <xdr:col>4</xdr:col>
                    <xdr:colOff>200025</xdr:colOff>
                    <xdr:row>35</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66675</xdr:colOff>
                    <xdr:row>36</xdr:row>
                    <xdr:rowOff>85725</xdr:rowOff>
                  </from>
                  <to>
                    <xdr:col>4</xdr:col>
                    <xdr:colOff>200025</xdr:colOff>
                    <xdr:row>36</xdr:row>
                    <xdr:rowOff>295275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76200</xdr:colOff>
                    <xdr:row>35</xdr:row>
                    <xdr:rowOff>85725</xdr:rowOff>
                  </from>
                  <to>
                    <xdr:col>8</xdr:col>
                    <xdr:colOff>219075</xdr:colOff>
                    <xdr:row>35</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76200</xdr:colOff>
                    <xdr:row>36</xdr:row>
                    <xdr:rowOff>85725</xdr:rowOff>
                  </from>
                  <to>
                    <xdr:col>8</xdr:col>
                    <xdr:colOff>219075</xdr:colOff>
                    <xdr:row>36</xdr:row>
                    <xdr:rowOff>295275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66675</xdr:colOff>
                    <xdr:row>41</xdr:row>
                    <xdr:rowOff>85725</xdr:rowOff>
                  </from>
                  <to>
                    <xdr:col>4</xdr:col>
                    <xdr:colOff>200025</xdr:colOff>
                    <xdr:row>41</xdr:row>
                    <xdr:rowOff>295275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66675</xdr:colOff>
                    <xdr:row>42</xdr:row>
                    <xdr:rowOff>85725</xdr:rowOff>
                  </from>
                  <to>
                    <xdr:col>4</xdr:col>
                    <xdr:colOff>200025</xdr:colOff>
                    <xdr:row>42</xdr:row>
                    <xdr:rowOff>295275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66675</xdr:colOff>
                    <xdr:row>43</xdr:row>
                    <xdr:rowOff>85725</xdr:rowOff>
                  </from>
                  <to>
                    <xdr:col>4</xdr:col>
                    <xdr:colOff>200025</xdr:colOff>
                    <xdr:row>43</xdr:row>
                    <xdr:rowOff>295275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66675</xdr:colOff>
                    <xdr:row>44</xdr:row>
                    <xdr:rowOff>85725</xdr:rowOff>
                  </from>
                  <to>
                    <xdr:col>4</xdr:col>
                    <xdr:colOff>200025</xdr:colOff>
                    <xdr:row>44</xdr:row>
                    <xdr:rowOff>295275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66675</xdr:colOff>
                    <xdr:row>41</xdr:row>
                    <xdr:rowOff>85725</xdr:rowOff>
                  </from>
                  <to>
                    <xdr:col>6</xdr:col>
                    <xdr:colOff>200025</xdr:colOff>
                    <xdr:row>41</xdr:row>
                    <xdr:rowOff>295275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66675</xdr:colOff>
                    <xdr:row>42</xdr:row>
                    <xdr:rowOff>85725</xdr:rowOff>
                  </from>
                  <to>
                    <xdr:col>6</xdr:col>
                    <xdr:colOff>200025</xdr:colOff>
                    <xdr:row>42</xdr:row>
                    <xdr:rowOff>295275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6</xdr:col>
                    <xdr:colOff>66675</xdr:colOff>
                    <xdr:row>43</xdr:row>
                    <xdr:rowOff>85725</xdr:rowOff>
                  </from>
                  <to>
                    <xdr:col>6</xdr:col>
                    <xdr:colOff>200025</xdr:colOff>
                    <xdr:row>43</xdr:row>
                    <xdr:rowOff>295275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6</xdr:col>
                    <xdr:colOff>66675</xdr:colOff>
                    <xdr:row>44</xdr:row>
                    <xdr:rowOff>85725</xdr:rowOff>
                  </from>
                  <to>
                    <xdr:col>6</xdr:col>
                    <xdr:colOff>200025</xdr:colOff>
                    <xdr:row>44</xdr:row>
                    <xdr:rowOff>295275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8</xdr:col>
                    <xdr:colOff>66675</xdr:colOff>
                    <xdr:row>41</xdr:row>
                    <xdr:rowOff>85725</xdr:rowOff>
                  </from>
                  <to>
                    <xdr:col>8</xdr:col>
                    <xdr:colOff>200025</xdr:colOff>
                    <xdr:row>41</xdr:row>
                    <xdr:rowOff>295275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8</xdr:col>
                    <xdr:colOff>66675</xdr:colOff>
                    <xdr:row>42</xdr:row>
                    <xdr:rowOff>85725</xdr:rowOff>
                  </from>
                  <to>
                    <xdr:col>8</xdr:col>
                    <xdr:colOff>200025</xdr:colOff>
                    <xdr:row>42</xdr:row>
                    <xdr:rowOff>295275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66675</xdr:colOff>
                    <xdr:row>43</xdr:row>
                    <xdr:rowOff>85725</xdr:rowOff>
                  </from>
                  <to>
                    <xdr:col>8</xdr:col>
                    <xdr:colOff>200025</xdr:colOff>
                    <xdr:row>43</xdr:row>
                    <xdr:rowOff>295275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66675</xdr:colOff>
                    <xdr:row>44</xdr:row>
                    <xdr:rowOff>85725</xdr:rowOff>
                  </from>
                  <to>
                    <xdr:col>8</xdr:col>
                    <xdr:colOff>200025</xdr:colOff>
                    <xdr:row>44</xdr:row>
                    <xdr:rowOff>295275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4</xdr:col>
                    <xdr:colOff>66675</xdr:colOff>
                    <xdr:row>45</xdr:row>
                    <xdr:rowOff>219075</xdr:rowOff>
                  </from>
                  <to>
                    <xdr:col>4</xdr:col>
                    <xdr:colOff>200025</xdr:colOff>
                    <xdr:row>45</xdr:row>
                    <xdr:rowOff>428625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66675</xdr:colOff>
                    <xdr:row>46</xdr:row>
                    <xdr:rowOff>161925</xdr:rowOff>
                  </from>
                  <to>
                    <xdr:col>4</xdr:col>
                    <xdr:colOff>200025</xdr:colOff>
                    <xdr:row>46</xdr:row>
                    <xdr:rowOff>381000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6</xdr:col>
                    <xdr:colOff>66675</xdr:colOff>
                    <xdr:row>45</xdr:row>
                    <xdr:rowOff>219075</xdr:rowOff>
                  </from>
                  <to>
                    <xdr:col>6</xdr:col>
                    <xdr:colOff>200025</xdr:colOff>
                    <xdr:row>45</xdr:row>
                    <xdr:rowOff>428625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6</xdr:col>
                    <xdr:colOff>66675</xdr:colOff>
                    <xdr:row>46</xdr:row>
                    <xdr:rowOff>161925</xdr:rowOff>
                  </from>
                  <to>
                    <xdr:col>6</xdr:col>
                    <xdr:colOff>200025</xdr:colOff>
                    <xdr:row>46</xdr:row>
                    <xdr:rowOff>381000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8</xdr:col>
                    <xdr:colOff>66675</xdr:colOff>
                    <xdr:row>45</xdr:row>
                    <xdr:rowOff>219075</xdr:rowOff>
                  </from>
                  <to>
                    <xdr:col>8</xdr:col>
                    <xdr:colOff>200025</xdr:colOff>
                    <xdr:row>45</xdr:row>
                    <xdr:rowOff>428625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8</xdr:col>
                    <xdr:colOff>66675</xdr:colOff>
                    <xdr:row>46</xdr:row>
                    <xdr:rowOff>161925</xdr:rowOff>
                  </from>
                  <to>
                    <xdr:col>8</xdr:col>
                    <xdr:colOff>200025</xdr:colOff>
                    <xdr:row>46</xdr:row>
                    <xdr:rowOff>381000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from>
                    <xdr:col>4</xdr:col>
                    <xdr:colOff>47625</xdr:colOff>
                    <xdr:row>133</xdr:row>
                    <xdr:rowOff>38100</xdr:rowOff>
                  </from>
                  <to>
                    <xdr:col>4</xdr:col>
                    <xdr:colOff>180975</xdr:colOff>
                    <xdr:row>133</xdr:row>
                    <xdr:rowOff>257175</xdr:rowOff>
                  </to>
                </anchor>
              </controlPr>
            </control>
          </mc:Choice>
        </mc:AlternateContent>
        <mc:AlternateContent xmlns:mc="http://schemas.openxmlformats.org/markup-compatibility/2006">
          <mc:Choice Requires="x14">
            <control shapeId="7199" r:id="rId27" name="Check Box 31">
              <controlPr defaultSize="0" autoFill="0" autoLine="0" autoPict="0">
                <anchor moveWithCells="1">
                  <from>
                    <xdr:col>6</xdr:col>
                    <xdr:colOff>47625</xdr:colOff>
                    <xdr:row>133</xdr:row>
                    <xdr:rowOff>38100</xdr:rowOff>
                  </from>
                  <to>
                    <xdr:col>6</xdr:col>
                    <xdr:colOff>180975</xdr:colOff>
                    <xdr:row>133</xdr:row>
                    <xdr:rowOff>257175</xdr:rowOff>
                  </to>
                </anchor>
              </controlPr>
            </control>
          </mc:Choice>
        </mc:AlternateContent>
        <mc:AlternateContent xmlns:mc="http://schemas.openxmlformats.org/markup-compatibility/2006">
          <mc:Choice Requires="x14">
            <control shapeId="7200" r:id="rId28" name="Check Box 32">
              <controlPr defaultSize="0" autoFill="0" autoLine="0" autoPict="0">
                <anchor moveWithCells="1">
                  <from>
                    <xdr:col>8</xdr:col>
                    <xdr:colOff>47625</xdr:colOff>
                    <xdr:row>133</xdr:row>
                    <xdr:rowOff>38100</xdr:rowOff>
                  </from>
                  <to>
                    <xdr:col>8</xdr:col>
                    <xdr:colOff>180975</xdr:colOff>
                    <xdr:row>133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6</vt:i4>
      </vt:variant>
    </vt:vector>
  </HeadingPairs>
  <TitlesOfParts>
    <vt:vector size="10" baseType="lpstr">
      <vt:lpstr>F001</vt:lpstr>
      <vt:lpstr>F016</vt:lpstr>
      <vt:lpstr>F082</vt:lpstr>
      <vt:lpstr>F015</vt:lpstr>
      <vt:lpstr>'F001'!Yazdırma_Alanı</vt:lpstr>
      <vt:lpstr>'F015'!Yazdırma_Alanı</vt:lpstr>
      <vt:lpstr>'F016'!Yazdırma_Alanı</vt:lpstr>
      <vt:lpstr>'F082'!Yazdırma_Alanı</vt:lpstr>
      <vt:lpstr>'F001'!Yazdırma_Başlıkları</vt:lpstr>
      <vt:lpstr>'F015'!Yazdırma_Başlıkları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E.Firat Arslan</cp:lastModifiedBy>
  <cp:lastPrinted>2024-12-29T18:21:08Z</cp:lastPrinted>
  <dcterms:created xsi:type="dcterms:W3CDTF">2023-10-19T22:53:31Z</dcterms:created>
  <dcterms:modified xsi:type="dcterms:W3CDTF">2026-03-24T05:40:02Z</dcterms:modified>
</cp:coreProperties>
</file>